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A59" lockStructure="1"/>
  <bookViews>
    <workbookView xWindow="0" yWindow="36" windowWidth="9420" windowHeight="4536" tabRatio="653"/>
  </bookViews>
  <sheets>
    <sheet name="ATTACHMENT 17" sheetId="1" r:id="rId1"/>
    <sheet name="INSTRUCTIONS" sheetId="3" r:id="rId2"/>
  </sheets>
  <definedNames>
    <definedName name="_xlnm._FilterDatabase" localSheetId="0" hidden="1">'ATTACHMENT 17'!$A$2:$G$12</definedName>
    <definedName name="August">'ATTACHMENT 17'!$O$2:$O$32</definedName>
    <definedName name="July">'ATTACHMENT 17'!$N$2:$N$32</definedName>
    <definedName name="JulyList">'ATTACHMENT 17'!M1048575:M29</definedName>
    <definedName name="June">'ATTACHMENT 17'!$M$2:$M$31</definedName>
    <definedName name="JuneList">'ATTACHMENT 17'!L1048575:L28</definedName>
    <definedName name="Month">'ATTACHMENT 17'!F2:F5</definedName>
    <definedName name="_xlnm.Print_Area" localSheetId="0">'ATTACHMENT 17'!$A$1:$L$32</definedName>
    <definedName name="September">'ATTACHMENT 17'!$P$2:$P$31</definedName>
  </definedNames>
  <calcPr calcId="145621"/>
</workbook>
</file>

<file path=xl/calcChain.xml><?xml version="1.0" encoding="utf-8"?>
<calcChain xmlns="http://schemas.openxmlformats.org/spreadsheetml/2006/main">
  <c r="B25" i="1" l="1"/>
  <c r="D15" i="1"/>
  <c r="C15" i="1"/>
  <c r="E8" i="1"/>
  <c r="D8" i="1"/>
  <c r="C8" i="1"/>
  <c r="B8" i="1"/>
  <c r="E3" i="1"/>
  <c r="C3" i="1"/>
  <c r="D3" i="1"/>
  <c r="B3" i="1"/>
  <c r="F8" i="1" l="1"/>
  <c r="B6" i="1"/>
  <c r="C6" i="1"/>
  <c r="D6" i="1"/>
  <c r="E6" i="1"/>
  <c r="B13" i="1"/>
  <c r="C13" i="1"/>
  <c r="D13" i="1"/>
  <c r="E13" i="1"/>
  <c r="B16" i="1"/>
  <c r="F16" i="1" s="1"/>
  <c r="E16" i="1"/>
  <c r="E20" i="1" s="1"/>
  <c r="H22" i="1" s="1"/>
  <c r="G16" i="1"/>
  <c r="H16" i="1"/>
  <c r="B17" i="1"/>
  <c r="F17" i="1" s="1"/>
  <c r="E17" i="1"/>
  <c r="G17" i="1"/>
  <c r="H17" i="1"/>
  <c r="I17" i="1"/>
  <c r="J17" i="1" s="1"/>
  <c r="B18" i="1"/>
  <c r="E18" i="1"/>
  <c r="F18" i="1"/>
  <c r="G18" i="1"/>
  <c r="H18" i="1"/>
  <c r="I18" i="1"/>
  <c r="J18" i="1"/>
  <c r="B19" i="1"/>
  <c r="E19" i="1"/>
  <c r="F19" i="1"/>
  <c r="G19" i="1"/>
  <c r="I19" i="1" s="1"/>
  <c r="J19" i="1" s="1"/>
  <c r="H19" i="1"/>
  <c r="C20" i="1"/>
  <c r="C22" i="1" s="1"/>
  <c r="D20" i="1"/>
  <c r="G20" i="1"/>
  <c r="G29" i="1"/>
  <c r="B30" i="1"/>
  <c r="J30" i="1"/>
  <c r="I16" i="1" l="1"/>
  <c r="J16" i="1" s="1"/>
  <c r="H20" i="1"/>
  <c r="I20" i="1" s="1"/>
  <c r="F20" i="1"/>
  <c r="B22" i="1" s="1"/>
  <c r="E22" i="1" s="1"/>
  <c r="J20" i="1"/>
  <c r="G22" i="1" s="1"/>
  <c r="J22" i="1" s="1"/>
  <c r="D26" i="1" l="1"/>
  <c r="E26" i="1" s="1"/>
  <c r="D28" i="1"/>
  <c r="E28" i="1" s="1"/>
  <c r="D27" i="1"/>
  <c r="E27" i="1" s="1"/>
  <c r="D29" i="1"/>
  <c r="E29" i="1" s="1"/>
  <c r="I26" i="1"/>
  <c r="J26" i="1" s="1"/>
  <c r="I27" i="1"/>
  <c r="J27" i="1" s="1"/>
  <c r="I28" i="1"/>
  <c r="J28" i="1" s="1"/>
  <c r="J29" i="1" l="1"/>
</calcChain>
</file>

<file path=xl/comments1.xml><?xml version="1.0" encoding="utf-8"?>
<comments xmlns="http://schemas.openxmlformats.org/spreadsheetml/2006/main">
  <authors>
    <author xml:space="preserve"> </author>
    <author>Butler</author>
    <author>A satisfied Microsoft Office user</author>
    <author>tlin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Select the Claim Month From the Cell to the Right(G1)
</t>
        </r>
      </text>
    </comment>
    <comment ref="B3" authorId="1">
      <text>
        <r>
          <rPr>
            <sz val="8"/>
            <color indexed="12"/>
            <rFont val="Tahoma"/>
            <family val="2"/>
          </rPr>
          <t>INSERT DATES: Use the drop-down menu. Only dates from the selected month are available</t>
        </r>
      </text>
    </comment>
    <comment ref="C3" authorId="1">
      <text>
        <r>
          <rPr>
            <sz val="8"/>
            <color indexed="12"/>
            <rFont val="Tahoma"/>
            <family val="2"/>
          </rPr>
          <t>INSERT DATES: Use the drop-down menu. Only dates from the selected month are available</t>
        </r>
      </text>
    </comment>
    <comment ref="D3" authorId="1">
      <text>
        <r>
          <rPr>
            <sz val="8"/>
            <color indexed="12"/>
            <rFont val="Tahoma"/>
            <family val="2"/>
          </rPr>
          <t>INSERT DATES: Use the drop-down menu. Only dates from the selected month are available</t>
        </r>
      </text>
    </comment>
    <comment ref="E3" authorId="1">
      <text>
        <r>
          <rPr>
            <sz val="8"/>
            <color indexed="12"/>
            <rFont val="Tahoma"/>
            <family val="2"/>
          </rPr>
          <t>INSERT DATES: Use the drop-down menu. Only dates from the selected month are available</t>
        </r>
      </text>
    </comment>
    <comment ref="B8" authorId="1">
      <text>
        <r>
          <rPr>
            <sz val="8"/>
            <color indexed="11"/>
            <rFont val="Tahoma"/>
            <family val="2"/>
          </rPr>
          <t>INSERT NUMBERS IN BOX</t>
        </r>
      </text>
    </comment>
    <comment ref="C8" authorId="1">
      <text>
        <r>
          <rPr>
            <sz val="8"/>
            <color indexed="11"/>
            <rFont val="Tahoma"/>
            <family val="2"/>
          </rPr>
          <t>INSERT NUMBERS IN BOX</t>
        </r>
      </text>
    </comment>
    <comment ref="D8" authorId="1">
      <text>
        <r>
          <rPr>
            <sz val="8"/>
            <color indexed="11"/>
            <rFont val="Tahoma"/>
            <family val="2"/>
          </rPr>
          <t>INSERT NUMBERS IN BOX</t>
        </r>
      </text>
    </comment>
    <comment ref="E8" authorId="1">
      <text>
        <r>
          <rPr>
            <sz val="8"/>
            <color indexed="11"/>
            <rFont val="Tahoma"/>
            <family val="2"/>
          </rPr>
          <t>INSERT NUMBERS IN BOX</t>
        </r>
      </text>
    </comment>
    <comment ref="B15" authorId="2">
      <text>
        <r>
          <rPr>
            <sz val="8"/>
            <color indexed="81"/>
            <rFont val="Tahoma"/>
            <family val="2"/>
          </rPr>
          <t xml:space="preserve">Needy children divided  by
total children
</t>
        </r>
        <r>
          <rPr>
            <u val="double"/>
            <sz val="8"/>
            <color indexed="10"/>
            <rFont val="Tahoma"/>
            <family val="2"/>
          </rPr>
          <t>DO NOT INSERT NUMBERS IN BOX</t>
        </r>
      </text>
    </comment>
    <comment ref="C15" authorId="1">
      <text>
        <r>
          <rPr>
            <sz val="8"/>
            <color indexed="81"/>
            <rFont val="Tahoma"/>
            <family val="2"/>
          </rPr>
          <t xml:space="preserve">Count eligible and non-eligible children
</t>
        </r>
        <r>
          <rPr>
            <u/>
            <sz val="8"/>
            <color indexed="11"/>
            <rFont val="Tahoma"/>
            <family val="2"/>
          </rPr>
          <t>INSERT NUMBERS IN BOX</t>
        </r>
      </text>
    </comment>
    <comment ref="D15" authorId="1">
      <text>
        <r>
          <rPr>
            <sz val="8"/>
            <color indexed="81"/>
            <rFont val="Tahoma"/>
            <family val="2"/>
          </rPr>
          <t xml:space="preserve">Count program and non-program adults
</t>
        </r>
        <r>
          <rPr>
            <u/>
            <sz val="8"/>
            <color indexed="11"/>
            <rFont val="Tahoma"/>
            <family val="2"/>
          </rPr>
          <t xml:space="preserve">INSERT NUMBERS IN BOX
</t>
        </r>
      </text>
    </comment>
    <comment ref="E1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F1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G1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H1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I15" authorId="2">
      <text>
        <r>
          <rPr>
            <sz val="8"/>
            <color indexed="81"/>
            <rFont val="Tahoma"/>
            <family val="2"/>
          </rPr>
          <t xml:space="preserve">Needy children and program adults divided by all children and program
adults.
</t>
        </r>
      </text>
    </comment>
    <comment ref="J1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B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C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E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G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H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TOUCH</t>
        </r>
      </text>
    </comment>
    <comment ref="B25" authorId="2">
      <text>
        <r>
          <rPr>
            <sz val="8"/>
            <color indexed="81"/>
            <rFont val="Tahoma"/>
            <family val="2"/>
          </rPr>
          <t xml:space="preserve">Total of meals served to eligible and ineligible children for entire claim month.
</t>
        </r>
        <r>
          <rPr>
            <sz val="8"/>
            <color indexed="53"/>
            <rFont val="Tahoma"/>
            <family val="2"/>
          </rPr>
          <t>INSERT NUMBERS IN BOX</t>
        </r>
      </text>
    </comment>
    <comment ref="D2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E25" authorId="3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DO NOT INSERT NUMBERS IN BOX.  Transfer these numbers to claim form</t>
        </r>
      </text>
    </comment>
    <comment ref="I25" authorId="1">
      <text>
        <r>
          <rPr>
            <sz val="8"/>
            <color indexed="10"/>
            <rFont val="Tahoma"/>
            <family val="2"/>
          </rPr>
          <t>DO NOT INSERT NUMBERS IN BOX</t>
        </r>
      </text>
    </comment>
    <comment ref="J25" authorId="2">
      <text>
        <r>
          <rPr>
            <sz val="8"/>
            <color indexed="10"/>
            <rFont val="Tahoma"/>
            <family val="2"/>
          </rPr>
          <t>DO NOT INSERT NUMBERS IN BOX</t>
        </r>
        <r>
          <rPr>
            <sz val="8"/>
            <color indexed="81"/>
            <rFont val="Tahoma"/>
            <family val="2"/>
          </rPr>
          <t>. Transfer these costs to claim form</t>
        </r>
      </text>
    </comment>
    <comment ref="J30" authorId="3">
      <text>
        <r>
          <rPr>
            <sz val="10"/>
            <color indexed="81"/>
            <rFont val="Tahoma"/>
            <family val="2"/>
          </rPr>
          <t xml:space="preserve">Admin cost not subjected to allocation factor.  Transfer this administrative cost to claim form.
</t>
        </r>
      </text>
    </comment>
  </commentList>
</comments>
</file>

<file path=xl/sharedStrings.xml><?xml version="1.0" encoding="utf-8"?>
<sst xmlns="http://schemas.openxmlformats.org/spreadsheetml/2006/main" count="71" uniqueCount="61">
  <si>
    <t>Beginning date</t>
  </si>
  <si>
    <t>Ending date</t>
  </si>
  <si>
    <t>Session #</t>
  </si>
  <si>
    <t># Children Enrolled</t>
  </si>
  <si>
    <t># of Adults Receiving Meals</t>
  </si>
  <si>
    <t>CALCULATION  MEAL ALLOCATION FACTOR</t>
  </si>
  <si>
    <t>CALCULATION COST ALLOCATION FACTOR</t>
  </si>
  <si>
    <t>TOTAL</t>
  </si>
  <si>
    <t>Total in (I)</t>
  </si>
  <si>
    <t>Total in (F)</t>
  </si>
  <si>
    <t>Total in (M)</t>
  </si>
  <si>
    <t>Total in (H)</t>
  </si>
  <si>
    <t>MEAL TYPE</t>
  </si>
  <si>
    <t>X</t>
  </si>
  <si>
    <t>Cost Item</t>
  </si>
  <si>
    <t>Breakfast</t>
  </si>
  <si>
    <t>Food</t>
  </si>
  <si>
    <t>Lunch</t>
  </si>
  <si>
    <t>Supper</t>
  </si>
  <si>
    <t>INSTRUCTIONS FOR ATTACHMENT 17</t>
  </si>
  <si>
    <t xml:space="preserve">Upon opening the program you will see the dialog box below. </t>
  </si>
  <si>
    <r>
      <t>1. If you like to make changes or to fill out the form and save all information, click on</t>
    </r>
    <r>
      <rPr>
        <b/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</rPr>
      <t>"NO"</t>
    </r>
  </si>
  <si>
    <r>
      <t>2. If you want to view and insert numbers but not save your changes click 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"YES"</t>
    </r>
  </si>
  <si>
    <t>Never insert numbers in the  red boxes =</t>
  </si>
  <si>
    <t>Only insert numbers in the green boxes =</t>
  </si>
  <si>
    <t xml:space="preserve">Place your cursor in a box with this symbol for information.  </t>
  </si>
  <si>
    <t>corner you will see this symbol to the right.</t>
  </si>
  <si>
    <t>In certain boxes at the upper right hand</t>
  </si>
  <si>
    <t xml:space="preserve"> </t>
  </si>
  <si>
    <t>Meal Allocation Factor (from N Above)</t>
  </si>
  <si>
    <t>CALCULATION OF MEALS SERVED</t>
  </si>
  <si>
    <t>CALCULATION OF PROGRAM COSTS</t>
  </si>
  <si>
    <t>(O) Cost Allocation Factor (Round to 4 Decimals)</t>
  </si>
  <si>
    <t>(N) Meal Allocation Factor  (Round to 4 Decimals)</t>
  </si>
  <si>
    <t>Snack</t>
  </si>
  <si>
    <t>Total</t>
  </si>
  <si>
    <t>(Q)Reimbursable meals served  (Round to Nearest Whole #)</t>
  </si>
  <si>
    <r>
      <t xml:space="preserve">(R) </t>
    </r>
    <r>
      <rPr>
        <sz val="8"/>
        <color indexed="14"/>
        <rFont val="Arial"/>
        <family val="2"/>
      </rPr>
      <t>Actual Cost</t>
    </r>
  </si>
  <si>
    <t xml:space="preserve"> Sub -Total Operating Cost</t>
  </si>
  <si>
    <t>Site Labor</t>
  </si>
  <si>
    <t>Site Non-Food</t>
  </si>
  <si>
    <t>MONTH:</t>
  </si>
  <si>
    <t>June</t>
  </si>
  <si>
    <t>July</t>
  </si>
  <si>
    <t>August</t>
  </si>
  <si>
    <t>September</t>
  </si>
  <si>
    <t>JuneList</t>
  </si>
  <si>
    <t>JulyList</t>
  </si>
  <si>
    <t>Month</t>
  </si>
  <si>
    <t>Select the Claim Month From the drop-down box</t>
  </si>
  <si>
    <t>(E)% Needy Children(round to 4 Decimals)(B/A)</t>
  </si>
  <si>
    <t>(H) Total Meals Served to All Children and Adults(F+G)</t>
  </si>
  <si>
    <t>(I) Total Children Meals Eligible for Each Session (ExF)</t>
  </si>
  <si>
    <t>(J) Needy Children and Program Adults (B+C)</t>
  </si>
  <si>
    <t>(K) All Children and Program Adults (A+C+D)</t>
  </si>
  <si>
    <t>(L) (J / K) (Round to 4 Decimal Places)</t>
  </si>
  <si>
    <t>(M) (L X H) (Round to Nearest Whole Number)</t>
  </si>
  <si>
    <t>Cost Allocation Factor (From O Above)</t>
  </si>
  <si>
    <t># of days Food Service/Session</t>
  </si>
  <si>
    <t>Adm Cost (T)</t>
  </si>
  <si>
    <t>(S) Allowable Program Costs(Round to Nearest Whole 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</si>
</sst>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[Red]#,##0"/>
    <numFmt numFmtId="165" formatCode="0.0000;[Red]0.0000"/>
    <numFmt numFmtId="166" formatCode="&quot;$&quot;#,##0;[Red]&quot;$&quot;#,##0"/>
    <numFmt numFmtId="167" formatCode="0;[Red]0"/>
    <numFmt numFmtId="168" formatCode="m/d"/>
    <numFmt numFmtId="169" formatCode=";;;"/>
    <numFmt numFmtId="170" formatCode="m/d;@"/>
  </numFmts>
  <fonts count="41" x14ac:knownFonts="1"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1"/>
      <name val="Arial"/>
      <family val="2"/>
    </font>
    <font>
      <sz val="10"/>
      <color indexed="11"/>
      <name val="Arial"/>
      <family val="2"/>
    </font>
    <font>
      <b/>
      <sz val="10"/>
      <color indexed="53"/>
      <name val="Arial"/>
      <family val="2"/>
    </font>
    <font>
      <sz val="10"/>
      <color indexed="14"/>
      <name val="Arial"/>
      <family val="2"/>
    </font>
    <font>
      <sz val="8"/>
      <color indexed="48"/>
      <name val="Arial"/>
      <family val="2"/>
    </font>
    <font>
      <sz val="8"/>
      <color indexed="14"/>
      <name val="Arial"/>
      <family val="2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10"/>
      <color indexed="13"/>
      <name val="Arial"/>
      <family val="2"/>
    </font>
    <font>
      <u val="double"/>
      <sz val="8"/>
      <color indexed="10"/>
      <name val="Tahoma"/>
      <family val="2"/>
    </font>
    <font>
      <sz val="8"/>
      <color indexed="10"/>
      <name val="Tahoma"/>
      <family val="2"/>
    </font>
    <font>
      <u/>
      <sz val="8"/>
      <color indexed="11"/>
      <name val="Tahoma"/>
      <family val="2"/>
    </font>
    <font>
      <sz val="8"/>
      <color indexed="11"/>
      <name val="Tahoma"/>
      <family val="2"/>
    </font>
    <font>
      <sz val="8"/>
      <color indexed="12"/>
      <name val="Tahoma"/>
      <family val="2"/>
    </font>
    <font>
      <sz val="10"/>
      <color indexed="13"/>
      <name val="Arial"/>
      <family val="2"/>
    </font>
    <font>
      <sz val="10"/>
      <color indexed="12"/>
      <name val="Arial"/>
      <family val="2"/>
    </font>
    <font>
      <b/>
      <u/>
      <sz val="10"/>
      <color indexed="13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2"/>
      <color indexed="12"/>
      <name val="Times New Roman"/>
      <family val="1"/>
    </font>
    <font>
      <b/>
      <sz val="12"/>
      <color indexed="17"/>
      <name val="Times New Roman"/>
      <family val="1"/>
    </font>
    <font>
      <b/>
      <sz val="10"/>
      <color indexed="17"/>
      <name val="Arial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8"/>
      <color indexed="20"/>
      <name val="Arial"/>
      <family val="2"/>
    </font>
    <font>
      <b/>
      <sz val="8"/>
      <color indexed="38"/>
      <name val="Arial"/>
      <family val="2"/>
    </font>
    <font>
      <b/>
      <sz val="8"/>
      <color indexed="20"/>
      <name val="Arial"/>
      <family val="2"/>
    </font>
    <font>
      <sz val="10"/>
      <color indexed="48"/>
      <name val="Arial"/>
      <family val="2"/>
    </font>
    <font>
      <b/>
      <sz val="8"/>
      <color indexed="81"/>
      <name val="Tahoma"/>
      <family val="2"/>
    </font>
    <font>
      <b/>
      <sz val="18"/>
      <color indexed="20"/>
      <name val="Arial"/>
      <family val="2"/>
    </font>
    <font>
      <b/>
      <sz val="18"/>
      <name val="Arial"/>
      <family val="2"/>
    </font>
    <font>
      <sz val="8"/>
      <color indexed="53"/>
      <name val="Tahoma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1"/>
  </cellStyleXfs>
  <cellXfs count="159">
    <xf numFmtId="0" fontId="0" fillId="0" borderId="1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4" fillId="0" borderId="0" xfId="0" applyFont="1" applyBorder="1"/>
    <xf numFmtId="0" fontId="8" fillId="0" borderId="2" xfId="0" applyFont="1" applyBorder="1" applyAlignment="1">
      <alignment horizontal="center" textRotation="180"/>
    </xf>
    <xf numFmtId="165" fontId="3" fillId="2" borderId="1" xfId="0" applyNumberFormat="1" applyFont="1" applyFill="1" applyBorder="1" applyAlignment="1">
      <alignment horizontal="center" textRotation="180"/>
    </xf>
    <xf numFmtId="167" fontId="8" fillId="0" borderId="0" xfId="0" applyNumberFormat="1" applyFont="1" applyBorder="1"/>
    <xf numFmtId="0" fontId="8" fillId="0" borderId="0" xfId="0" applyFont="1" applyBorder="1"/>
    <xf numFmtId="0" fontId="3" fillId="0" borderId="0" xfId="0" applyFont="1" applyBorder="1"/>
    <xf numFmtId="0" fontId="8" fillId="0" borderId="5" xfId="0" applyFont="1" applyBorder="1" applyAlignment="1">
      <alignment horizontal="center" textRotation="180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49" fontId="14" fillId="0" borderId="0" xfId="0" applyNumberFormat="1" applyFont="1" applyBorder="1" applyAlignment="1">
      <alignment horizontal="center"/>
    </xf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164" fontId="16" fillId="3" borderId="3" xfId="0" applyNumberFormat="1" applyFont="1" applyFill="1" applyBorder="1" applyAlignment="1" applyProtection="1">
      <alignment horizontal="center"/>
      <protection hidden="1"/>
    </xf>
    <xf numFmtId="165" fontId="16" fillId="3" borderId="1" xfId="0" applyNumberFormat="1" applyFont="1" applyFill="1" applyBorder="1" applyAlignment="1" applyProtection="1">
      <alignment horizontal="center"/>
      <protection hidden="1"/>
    </xf>
    <xf numFmtId="165" fontId="16" fillId="3" borderId="2" xfId="0" applyNumberFormat="1" applyFont="1" applyFill="1" applyBorder="1" applyAlignment="1" applyProtection="1">
      <alignment horizontal="center"/>
      <protection hidden="1"/>
    </xf>
    <xf numFmtId="165" fontId="22" fillId="3" borderId="1" xfId="0" applyNumberFormat="1" applyFont="1" applyFill="1" applyBorder="1" applyProtection="1">
      <protection hidden="1"/>
    </xf>
    <xf numFmtId="164" fontId="16" fillId="3" borderId="1" xfId="0" applyNumberFormat="1" applyFont="1" applyFill="1" applyBorder="1" applyAlignment="1" applyProtection="1">
      <alignment horizontal="center"/>
      <protection hidden="1"/>
    </xf>
    <xf numFmtId="164" fontId="16" fillId="3" borderId="2" xfId="0" applyNumberFormat="1" applyFont="1" applyFill="1" applyBorder="1" applyAlignment="1" applyProtection="1">
      <alignment horizontal="center"/>
      <protection hidden="1"/>
    </xf>
    <xf numFmtId="164" fontId="16" fillId="3" borderId="11" xfId="0" applyNumberFormat="1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Protection="1">
      <protection hidden="1"/>
    </xf>
    <xf numFmtId="3" fontId="24" fillId="3" borderId="0" xfId="0" applyNumberFormat="1" applyFont="1" applyFill="1" applyBorder="1" applyAlignment="1" applyProtection="1">
      <alignment horizontal="center"/>
      <protection hidden="1"/>
    </xf>
    <xf numFmtId="165" fontId="24" fillId="3" borderId="0" xfId="0" applyNumberFormat="1" applyFont="1" applyFill="1" applyBorder="1" applyAlignment="1" applyProtection="1">
      <alignment horizontal="center"/>
      <protection hidden="1"/>
    </xf>
    <xf numFmtId="164" fontId="24" fillId="3" borderId="0" xfId="0" applyNumberFormat="1" applyFont="1" applyFill="1" applyBorder="1" applyAlignment="1" applyProtection="1">
      <alignment horizontal="center"/>
      <protection hidden="1"/>
    </xf>
    <xf numFmtId="3" fontId="16" fillId="4" borderId="2" xfId="0" applyNumberFormat="1" applyFont="1" applyFill="1" applyBorder="1" applyAlignment="1" applyProtection="1">
      <alignment horizontal="center"/>
      <protection locked="0"/>
    </xf>
    <xf numFmtId="164" fontId="16" fillId="4" borderId="2" xfId="0" applyNumberFormat="1" applyFont="1" applyFill="1" applyBorder="1" applyAlignment="1" applyProtection="1">
      <alignment horizontal="center"/>
      <protection locked="0"/>
    </xf>
    <xf numFmtId="166" fontId="16" fillId="4" borderId="2" xfId="0" applyNumberFormat="1" applyFont="1" applyFill="1" applyBorder="1" applyAlignment="1" applyProtection="1">
      <alignment horizontal="center"/>
      <protection locked="0"/>
    </xf>
    <xf numFmtId="166" fontId="16" fillId="4" borderId="5" xfId="0" applyNumberFormat="1" applyFont="1" applyFill="1" applyBorder="1" applyAlignment="1" applyProtection="1">
      <alignment horizontal="center"/>
      <protection locked="0"/>
    </xf>
    <xf numFmtId="0" fontId="16" fillId="4" borderId="2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25" fillId="0" borderId="1" xfId="0" applyFont="1" applyAlignment="1">
      <alignment horizontal="center"/>
    </xf>
    <xf numFmtId="0" fontId="26" fillId="0" borderId="1" xfId="0" applyFont="1"/>
    <xf numFmtId="0" fontId="25" fillId="0" borderId="1" xfId="0" applyFont="1"/>
    <xf numFmtId="0" fontId="23" fillId="0" borderId="1" xfId="0" applyFont="1"/>
    <xf numFmtId="0" fontId="27" fillId="0" borderId="1" xfId="0" applyFont="1"/>
    <xf numFmtId="0" fontId="0" fillId="3" borderId="1" xfId="0" applyFill="1"/>
    <xf numFmtId="0" fontId="0" fillId="4" borderId="1" xfId="0" applyFill="1"/>
    <xf numFmtId="0" fontId="27" fillId="0" borderId="1" xfId="0" applyFont="1" applyAlignment="1">
      <alignment horizontal="left"/>
    </xf>
    <xf numFmtId="0" fontId="28" fillId="0" borderId="1" xfId="0" applyFont="1"/>
    <xf numFmtId="0" fontId="29" fillId="0" borderId="1" xfId="0" applyFont="1"/>
    <xf numFmtId="0" fontId="0" fillId="0" borderId="12" xfId="0" applyBorder="1"/>
    <xf numFmtId="165" fontId="16" fillId="3" borderId="0" xfId="0" applyNumberFormat="1" applyFont="1" applyFill="1" applyBorder="1" applyAlignment="1" applyProtection="1">
      <alignment horizontal="center"/>
      <protection hidden="1"/>
    </xf>
    <xf numFmtId="0" fontId="9" fillId="0" borderId="13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textRotation="180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6" fillId="0" borderId="0" xfId="0" applyFont="1" applyBorder="1"/>
    <xf numFmtId="0" fontId="2" fillId="0" borderId="0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1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7" fillId="0" borderId="21" xfId="0" applyFont="1" applyBorder="1" applyAlignment="1">
      <alignment horizontal="left" vertical="center"/>
    </xf>
    <xf numFmtId="0" fontId="5" fillId="0" borderId="7" xfId="0" applyFont="1" applyBorder="1"/>
    <xf numFmtId="0" fontId="9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9" fillId="0" borderId="9" xfId="0" applyFont="1" applyBorder="1"/>
    <xf numFmtId="0" fontId="0" fillId="0" borderId="22" xfId="0" applyBorder="1"/>
    <xf numFmtId="0" fontId="3" fillId="0" borderId="23" xfId="0" applyFont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/>
    <xf numFmtId="0" fontId="3" fillId="0" borderId="26" xfId="0" applyFont="1" applyBorder="1"/>
    <xf numFmtId="0" fontId="16" fillId="3" borderId="27" xfId="0" applyNumberFormat="1" applyFont="1" applyFill="1" applyBorder="1" applyAlignment="1" applyProtection="1">
      <alignment horizontal="center"/>
      <protection hidden="1"/>
    </xf>
    <xf numFmtId="0" fontId="16" fillId="3" borderId="28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>
      <alignment wrapText="1"/>
    </xf>
    <xf numFmtId="0" fontId="16" fillId="4" borderId="30" xfId="0" applyFont="1" applyFill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/>
    </xf>
    <xf numFmtId="0" fontId="0" fillId="0" borderId="32" xfId="0" applyBorder="1"/>
    <xf numFmtId="0" fontId="3" fillId="0" borderId="33" xfId="0" applyFont="1" applyBorder="1" applyAlignment="1">
      <alignment horizontal="center"/>
    </xf>
    <xf numFmtId="0" fontId="1" fillId="2" borderId="34" xfId="0" applyFont="1" applyFill="1" applyBorder="1" applyAlignment="1">
      <alignment wrapText="1"/>
    </xf>
    <xf numFmtId="0" fontId="4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5" xfId="0" applyBorder="1"/>
    <xf numFmtId="164" fontId="16" fillId="3" borderId="30" xfId="0" applyNumberFormat="1" applyFont="1" applyFill="1" applyBorder="1" applyAlignment="1" applyProtection="1">
      <alignment horizontal="center"/>
      <protection hidden="1"/>
    </xf>
    <xf numFmtId="165" fontId="24" fillId="3" borderId="36" xfId="0" applyNumberFormat="1" applyFont="1" applyFill="1" applyBorder="1" applyAlignment="1" applyProtection="1">
      <alignment horizontal="center"/>
      <protection hidden="1"/>
    </xf>
    <xf numFmtId="0" fontId="1" fillId="0" borderId="37" xfId="0" applyFont="1" applyBorder="1"/>
    <xf numFmtId="0" fontId="0" fillId="0" borderId="38" xfId="0" applyBorder="1"/>
    <xf numFmtId="166" fontId="16" fillId="3" borderId="2" xfId="0" applyNumberFormat="1" applyFont="1" applyFill="1" applyBorder="1" applyAlignment="1" applyProtection="1">
      <alignment horizontal="center" wrapText="1"/>
      <protection hidden="1"/>
    </xf>
    <xf numFmtId="0" fontId="12" fillId="0" borderId="7" xfId="0" applyFont="1" applyBorder="1" applyAlignment="1">
      <alignment vertical="top" wrapText="1"/>
    </xf>
    <xf numFmtId="0" fontId="12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horizontal="center"/>
    </xf>
    <xf numFmtId="0" fontId="11" fillId="0" borderId="17" xfId="0" applyFont="1" applyBorder="1" applyAlignment="1">
      <alignment wrapText="1"/>
    </xf>
    <xf numFmtId="0" fontId="8" fillId="0" borderId="9" xfId="0" applyFont="1" applyBorder="1" applyAlignment="1">
      <alignment horizontal="center" textRotation="180" wrapText="1"/>
    </xf>
    <xf numFmtId="0" fontId="11" fillId="0" borderId="9" xfId="0" applyFont="1" applyBorder="1" applyAlignment="1">
      <alignment wrapText="1"/>
    </xf>
    <xf numFmtId="0" fontId="0" fillId="0" borderId="41" xfId="0" applyBorder="1"/>
    <xf numFmtId="0" fontId="31" fillId="0" borderId="41" xfId="0" applyFont="1" applyBorder="1"/>
    <xf numFmtId="0" fontId="0" fillId="0" borderId="42" xfId="0" applyBorder="1"/>
    <xf numFmtId="165" fontId="8" fillId="0" borderId="2" xfId="0" applyNumberFormat="1" applyFont="1" applyFill="1" applyBorder="1"/>
    <xf numFmtId="0" fontId="0" fillId="0" borderId="43" xfId="0" applyBorder="1"/>
    <xf numFmtId="0" fontId="12" fillId="0" borderId="5" xfId="0" applyFont="1" applyBorder="1" applyAlignment="1">
      <alignment vertical="top" wrapText="1"/>
    </xf>
    <xf numFmtId="0" fontId="12" fillId="0" borderId="7" xfId="0" applyFont="1" applyBorder="1" applyAlignment="1">
      <alignment vertical="center" wrapText="1"/>
    </xf>
    <xf numFmtId="0" fontId="3" fillId="0" borderId="44" xfId="0" applyFont="1" applyBorder="1"/>
    <xf numFmtId="0" fontId="8" fillId="0" borderId="12" xfId="0" applyFont="1" applyBorder="1"/>
    <xf numFmtId="166" fontId="16" fillId="3" borderId="2" xfId="0" applyNumberFormat="1" applyFont="1" applyFill="1" applyBorder="1" applyProtection="1">
      <protection hidden="1"/>
    </xf>
    <xf numFmtId="0" fontId="0" fillId="0" borderId="45" xfId="0" applyBorder="1"/>
    <xf numFmtId="0" fontId="16" fillId="3" borderId="5" xfId="0" applyFont="1" applyFill="1" applyBorder="1" applyAlignment="1" applyProtection="1">
      <alignment horizontal="center"/>
      <protection hidden="1"/>
    </xf>
    <xf numFmtId="0" fontId="16" fillId="3" borderId="21" xfId="0" applyFont="1" applyFill="1" applyBorder="1" applyAlignment="1" applyProtection="1">
      <alignment horizontal="center"/>
      <protection hidden="1"/>
    </xf>
    <xf numFmtId="0" fontId="16" fillId="3" borderId="46" xfId="0" applyFont="1" applyFill="1" applyBorder="1" applyAlignment="1" applyProtection="1">
      <alignment horizontal="center"/>
      <protection hidden="1"/>
    </xf>
    <xf numFmtId="0" fontId="12" fillId="0" borderId="47" xfId="0" applyFont="1" applyBorder="1" applyAlignment="1">
      <alignment vertical="center" wrapText="1"/>
    </xf>
    <xf numFmtId="0" fontId="3" fillId="0" borderId="41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1" fillId="0" borderId="1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8" fillId="0" borderId="44" xfId="0" applyFont="1" applyBorder="1" applyAlignment="1">
      <alignment horizontal="left"/>
    </xf>
    <xf numFmtId="0" fontId="4" fillId="0" borderId="48" xfId="0" applyFont="1" applyBorder="1"/>
    <xf numFmtId="0" fontId="4" fillId="0" borderId="49" xfId="0" applyFont="1" applyBorder="1"/>
    <xf numFmtId="166" fontId="24" fillId="4" borderId="0" xfId="0" applyNumberFormat="1" applyFont="1" applyFill="1" applyBorder="1" applyAlignment="1" applyProtection="1">
      <alignment horizontal="center"/>
      <protection locked="0"/>
    </xf>
    <xf numFmtId="166" fontId="16" fillId="3" borderId="50" xfId="0" applyNumberFormat="1" applyFont="1" applyFill="1" applyBorder="1" applyProtection="1">
      <protection hidden="1"/>
    </xf>
    <xf numFmtId="0" fontId="32" fillId="0" borderId="15" xfId="0" applyFont="1" applyBorder="1" applyAlignment="1">
      <alignment horizontal="center"/>
    </xf>
    <xf numFmtId="0" fontId="33" fillId="0" borderId="51" xfId="0" applyFont="1" applyBorder="1" applyAlignment="1">
      <alignment horizontal="centerContinuous" vertical="top"/>
    </xf>
    <xf numFmtId="0" fontId="34" fillId="0" borderId="52" xfId="0" applyFont="1" applyBorder="1" applyAlignment="1">
      <alignment horizontal="center" wrapText="1"/>
    </xf>
    <xf numFmtId="169" fontId="0" fillId="0" borderId="7" xfId="0" applyNumberFormat="1" applyBorder="1" applyProtection="1">
      <protection hidden="1"/>
    </xf>
    <xf numFmtId="169" fontId="0" fillId="0" borderId="8" xfId="0" applyNumberFormat="1" applyBorder="1" applyProtection="1">
      <protection hidden="1"/>
    </xf>
    <xf numFmtId="168" fontId="16" fillId="4" borderId="2" xfId="0" applyNumberFormat="1" applyFont="1" applyFill="1" applyBorder="1" applyAlignment="1" applyProtection="1">
      <alignment horizontal="center"/>
      <protection locked="0"/>
    </xf>
    <xf numFmtId="169" fontId="0" fillId="0" borderId="8" xfId="0" applyNumberFormat="1" applyBorder="1"/>
    <xf numFmtId="0" fontId="3" fillId="0" borderId="23" xfId="0" applyFont="1" applyBorder="1" applyAlignment="1">
      <alignment wrapText="1"/>
    </xf>
    <xf numFmtId="0" fontId="35" fillId="0" borderId="1" xfId="0" applyFont="1"/>
    <xf numFmtId="169" fontId="0" fillId="0" borderId="17" xfId="0" applyNumberFormat="1" applyBorder="1" applyProtection="1">
      <protection hidden="1"/>
    </xf>
    <xf numFmtId="170" fontId="0" fillId="0" borderId="7" xfId="0" applyNumberFormat="1" applyBorder="1" applyProtection="1">
      <protection hidden="1"/>
    </xf>
    <xf numFmtId="170" fontId="0" fillId="0" borderId="1" xfId="0" applyNumberFormat="1" applyBorder="1" applyProtection="1">
      <protection hidden="1"/>
    </xf>
    <xf numFmtId="169" fontId="0" fillId="0" borderId="0" xfId="0" applyNumberFormat="1" applyBorder="1" applyProtection="1">
      <protection hidden="1"/>
    </xf>
    <xf numFmtId="170" fontId="0" fillId="0" borderId="0" xfId="0" applyNumberFormat="1" applyBorder="1" applyProtection="1">
      <protection hidden="1"/>
    </xf>
    <xf numFmtId="169" fontId="0" fillId="0" borderId="1" xfId="0" applyNumberFormat="1" applyBorder="1" applyProtection="1">
      <protection hidden="1"/>
    </xf>
    <xf numFmtId="0" fontId="37" fillId="0" borderId="21" xfId="0" applyFont="1" applyBorder="1"/>
    <xf numFmtId="168" fontId="16" fillId="4" borderId="53" xfId="0" applyNumberFormat="1" applyFont="1" applyFill="1" applyBorder="1" applyProtection="1">
      <protection locked="0"/>
    </xf>
    <xf numFmtId="0" fontId="12" fillId="0" borderId="9" xfId="0" applyFont="1" applyBorder="1" applyAlignment="1">
      <alignment vertical="center" wrapText="1"/>
    </xf>
    <xf numFmtId="0" fontId="2" fillId="0" borderId="35" xfId="0" applyFont="1" applyBorder="1" applyAlignment="1">
      <alignment horizontal="center"/>
    </xf>
    <xf numFmtId="0" fontId="22" fillId="0" borderId="54" xfId="0" applyFont="1" applyFill="1" applyBorder="1" applyProtection="1">
      <protection hidden="1"/>
    </xf>
    <xf numFmtId="164" fontId="16" fillId="0" borderId="0" xfId="0" applyNumberFormat="1" applyFont="1" applyFill="1" applyBorder="1" applyAlignment="1" applyProtection="1">
      <alignment horizontal="center"/>
      <protection hidden="1"/>
    </xf>
    <xf numFmtId="164" fontId="16" fillId="0" borderId="19" xfId="0" applyNumberFormat="1" applyFont="1" applyFill="1" applyBorder="1" applyAlignment="1" applyProtection="1">
      <alignment horizontal="center"/>
      <protection hidden="1"/>
    </xf>
    <xf numFmtId="165" fontId="16" fillId="0" borderId="0" xfId="0" applyNumberFormat="1" applyFont="1" applyFill="1" applyBorder="1" applyAlignment="1" applyProtection="1">
      <alignment horizontal="center"/>
      <protection hidden="1"/>
    </xf>
    <xf numFmtId="164" fontId="16" fillId="0" borderId="36" xfId="0" applyNumberFormat="1" applyFont="1" applyFill="1" applyBorder="1" applyAlignment="1" applyProtection="1">
      <alignment horizontal="center"/>
      <protection hidden="1"/>
    </xf>
    <xf numFmtId="164" fontId="24" fillId="3" borderId="54" xfId="0" applyNumberFormat="1" applyFont="1" applyFill="1" applyBorder="1" applyAlignment="1" applyProtection="1">
      <alignment horizontal="center"/>
      <protection hidden="1"/>
    </xf>
    <xf numFmtId="0" fontId="13" fillId="5" borderId="55" xfId="0" applyFont="1" applyFill="1" applyBorder="1"/>
    <xf numFmtId="165" fontId="31" fillId="5" borderId="55" xfId="0" applyNumberFormat="1" applyFont="1" applyFill="1" applyBorder="1" applyAlignment="1">
      <alignment horizontal="center" textRotation="180"/>
    </xf>
    <xf numFmtId="165" fontId="31" fillId="5" borderId="55" xfId="0" applyNumberFormat="1" applyFont="1" applyFill="1" applyBorder="1"/>
    <xf numFmtId="0" fontId="31" fillId="5" borderId="55" xfId="0" applyFont="1" applyFill="1" applyBorder="1" applyAlignment="1"/>
    <xf numFmtId="0" fontId="4" fillId="0" borderId="56" xfId="0" applyFont="1" applyBorder="1" applyAlignment="1">
      <alignment horizontal="center"/>
    </xf>
    <xf numFmtId="49" fontId="40" fillId="8" borderId="14" xfId="0" applyNumberFormat="1" applyFont="1" applyFill="1" applyBorder="1" applyAlignment="1">
      <alignment wrapText="1"/>
    </xf>
    <xf numFmtId="0" fontId="13" fillId="7" borderId="57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8" fillId="6" borderId="21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Normal" xfId="0" builtinId="0"/>
  </cellStyles>
  <dxfs count="2"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0</xdr:col>
      <xdr:colOff>1657350</xdr:colOff>
      <xdr:row>2</xdr:row>
      <xdr:rowOff>85725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266700" y="342900"/>
          <a:ext cx="1390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66FF"/>
              </a:solidFill>
              <a:latin typeface="Arial"/>
              <a:cs typeface="Arial"/>
            </a:rPr>
            <a:t>LEA Code  </a:t>
          </a: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123825</xdr:rowOff>
    </xdr:from>
    <xdr:to>
      <xdr:col>8</xdr:col>
      <xdr:colOff>257175</xdr:colOff>
      <xdr:row>20</xdr:row>
      <xdr:rowOff>85725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04775" y="1685925"/>
          <a:ext cx="5029200" cy="22860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Microsoft Excel</a:t>
          </a:r>
          <a:endParaRPr lang="en-US"/>
        </a:p>
      </xdr:txBody>
    </xdr:sp>
    <xdr:clientData/>
  </xdr:twoCellAnchor>
  <xdr:twoCellAnchor>
    <xdr:from>
      <xdr:col>0</xdr:col>
      <xdr:colOff>466725</xdr:colOff>
      <xdr:row>12</xdr:row>
      <xdr:rowOff>85725</xdr:rowOff>
    </xdr:from>
    <xdr:to>
      <xdr:col>7</xdr:col>
      <xdr:colOff>428625</xdr:colOff>
      <xdr:row>15</xdr:row>
      <xdr:rowOff>57150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66725" y="2371725"/>
          <a:ext cx="4229100" cy="5715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‘Attachment 17.xls’ should be opened as read-only unless you need to save changes to it.  Open as read-only?</a:t>
          </a:r>
          <a:endParaRPr lang="en-US"/>
        </a:p>
      </xdr:txBody>
    </xdr:sp>
    <xdr:clientData/>
  </xdr:twoCellAnchor>
  <xdr:twoCellAnchor>
    <xdr:from>
      <xdr:col>0</xdr:col>
      <xdr:colOff>581025</xdr:colOff>
      <xdr:row>16</xdr:row>
      <xdr:rowOff>161925</xdr:rowOff>
    </xdr:from>
    <xdr:to>
      <xdr:col>1</xdr:col>
      <xdr:colOff>542925</xdr:colOff>
      <xdr:row>19</xdr:row>
      <xdr:rowOff>19050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581025" y="3248025"/>
          <a:ext cx="571500" cy="457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YES</a:t>
          </a:r>
          <a:endParaRPr lang="en-US"/>
        </a:p>
      </xdr:txBody>
    </xdr:sp>
    <xdr:clientData/>
  </xdr:twoCellAnchor>
  <xdr:twoCellAnchor>
    <xdr:from>
      <xdr:col>3</xdr:col>
      <xdr:colOff>333375</xdr:colOff>
      <xdr:row>16</xdr:row>
      <xdr:rowOff>152400</xdr:rowOff>
    </xdr:from>
    <xdr:to>
      <xdr:col>4</xdr:col>
      <xdr:colOff>295275</xdr:colOff>
      <xdr:row>19</xdr:row>
      <xdr:rowOff>9525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2162175" y="3238500"/>
          <a:ext cx="571500" cy="457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</a:t>
          </a:r>
          <a:endParaRPr lang="en-US"/>
        </a:p>
      </xdr:txBody>
    </xdr:sp>
    <xdr:clientData/>
  </xdr:twoCellAnchor>
  <xdr:twoCellAnchor>
    <xdr:from>
      <xdr:col>6</xdr:col>
      <xdr:colOff>19050</xdr:colOff>
      <xdr:row>16</xdr:row>
      <xdr:rowOff>161925</xdr:rowOff>
    </xdr:from>
    <xdr:to>
      <xdr:col>7</xdr:col>
      <xdr:colOff>323850</xdr:colOff>
      <xdr:row>19</xdr:row>
      <xdr:rowOff>19050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676650" y="3248025"/>
          <a:ext cx="914400" cy="457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CANCEL</a:t>
          </a:r>
          <a:endParaRPr lang="en-US"/>
        </a:p>
      </xdr:txBody>
    </xdr:sp>
    <xdr:clientData/>
  </xdr:twoCellAnchor>
  <xdr:twoCellAnchor>
    <xdr:from>
      <xdr:col>5</xdr:col>
      <xdr:colOff>238125</xdr:colOff>
      <xdr:row>29</xdr:row>
      <xdr:rowOff>85725</xdr:rowOff>
    </xdr:from>
    <xdr:to>
      <xdr:col>5</xdr:col>
      <xdr:colOff>466725</xdr:colOff>
      <xdr:row>29</xdr:row>
      <xdr:rowOff>152400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3286125" y="5734050"/>
          <a:ext cx="228600" cy="66675"/>
        </a:xfrm>
        <a:prstGeom prst="rtTriangle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21</xdr:col>
          <xdr:colOff>76200</xdr:colOff>
          <xdr:row>1</xdr:row>
          <xdr:rowOff>7620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0</xdr:rowOff>
        </xdr:from>
        <xdr:to>
          <xdr:col>20</xdr:col>
          <xdr:colOff>350520</xdr:colOff>
          <xdr:row>49</xdr:row>
          <xdr:rowOff>99060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36"/>
  <sheetViews>
    <sheetView tabSelected="1" zoomScaleNormal="100" workbookViewId="0">
      <selection activeCell="G1" sqref="G1:H1"/>
    </sheetView>
  </sheetViews>
  <sheetFormatPr defaultRowHeight="13.2" x14ac:dyDescent="0.25"/>
  <cols>
    <col min="1" max="1" width="27.33203125" customWidth="1"/>
    <col min="2" max="2" width="16.88671875" customWidth="1"/>
    <col min="3" max="4" width="16.109375" customWidth="1"/>
    <col min="5" max="5" width="16.44140625" customWidth="1"/>
    <col min="6" max="6" width="14.5546875" customWidth="1"/>
    <col min="7" max="7" width="13.44140625" customWidth="1"/>
    <col min="8" max="8" width="10.6640625" customWidth="1"/>
    <col min="9" max="9" width="9.88671875" customWidth="1"/>
    <col min="10" max="10" width="11.109375" customWidth="1"/>
    <col min="11" max="11" width="15" customWidth="1"/>
    <col min="12" max="12" width="36.88671875" customWidth="1"/>
    <col min="13" max="13" width="0.109375" customWidth="1"/>
    <col min="14" max="14" width="28" hidden="1" customWidth="1"/>
    <col min="15" max="15" width="9.6640625" hidden="1" customWidth="1"/>
    <col min="16" max="16" width="15.109375" hidden="1" customWidth="1"/>
    <col min="17" max="17" width="13.5546875" customWidth="1"/>
  </cols>
  <sheetData>
    <row r="1" spans="1:36" ht="24.75" customHeight="1" x14ac:dyDescent="0.4">
      <c r="A1" s="1"/>
      <c r="B1" s="1"/>
      <c r="C1" s="2"/>
      <c r="D1" s="60"/>
      <c r="E1" s="1"/>
      <c r="F1" s="138" t="s">
        <v>41</v>
      </c>
      <c r="G1" s="157"/>
      <c r="H1" s="158"/>
      <c r="I1" s="4"/>
      <c r="J1" s="4"/>
      <c r="K1" s="4"/>
      <c r="L1" s="126" t="s">
        <v>48</v>
      </c>
      <c r="M1" s="132" t="s">
        <v>46</v>
      </c>
      <c r="N1" s="132" t="s">
        <v>47</v>
      </c>
      <c r="O1" s="132" t="s">
        <v>44</v>
      </c>
      <c r="P1" s="132" t="s">
        <v>45</v>
      </c>
      <c r="Q1" s="55"/>
      <c r="R1" s="55"/>
      <c r="S1" s="58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</row>
    <row r="2" spans="1:36" ht="13.8" thickBot="1" x14ac:dyDescent="0.3">
      <c r="A2" s="63"/>
      <c r="B2" s="64"/>
      <c r="C2" s="12"/>
      <c r="D2" s="13"/>
      <c r="E2" s="65"/>
      <c r="F2" s="56"/>
      <c r="G2" s="57"/>
      <c r="H2" s="3"/>
      <c r="I2" s="3"/>
      <c r="J2" s="3"/>
      <c r="K2" s="3"/>
      <c r="L2" s="127" t="s">
        <v>42</v>
      </c>
      <c r="M2" s="133">
        <v>41426</v>
      </c>
      <c r="N2" s="134">
        <v>41456</v>
      </c>
      <c r="O2" s="134">
        <v>41487</v>
      </c>
      <c r="P2" s="134">
        <v>41518</v>
      </c>
      <c r="Q2" s="60"/>
      <c r="R2" s="60"/>
      <c r="S2" s="59"/>
    </row>
    <row r="3" spans="1:36" ht="13.8" thickTop="1" x14ac:dyDescent="0.25">
      <c r="A3" s="69"/>
      <c r="B3" s="130" t="str">
        <f>IF(G1="September","Session 1: Sept.","Session 1: "&amp;G1&amp;"")</f>
        <v xml:space="preserve">Session 1: </v>
      </c>
      <c r="C3" s="70" t="str">
        <f>IF(G1="September","Session 2: Sept.","Session 2: "&amp;G1&amp;"")</f>
        <v xml:space="preserve">Session 2: </v>
      </c>
      <c r="D3" s="70" t="str">
        <f>IF(G1="September","Session 3: Sept.","Session 3: "&amp;G1&amp;"")</f>
        <v xml:space="preserve">Session 3: </v>
      </c>
      <c r="E3" s="71" t="str">
        <f>IF(G1="September","Session 4: Sept.","Session 4: "&amp;G1&amp;"")</f>
        <v xml:space="preserve">Session 4: </v>
      </c>
      <c r="F3" s="17"/>
      <c r="G3" s="3"/>
      <c r="H3" s="3"/>
      <c r="I3" s="3"/>
      <c r="J3" s="3"/>
      <c r="K3" s="3"/>
      <c r="L3" s="127" t="s">
        <v>43</v>
      </c>
      <c r="M3" s="133">
        <v>41427</v>
      </c>
      <c r="N3" s="134">
        <v>41457</v>
      </c>
      <c r="O3" s="134">
        <v>41488</v>
      </c>
      <c r="P3" s="134">
        <v>41519</v>
      </c>
      <c r="Q3" s="60"/>
      <c r="R3" s="60"/>
      <c r="S3" s="59"/>
    </row>
    <row r="4" spans="1:36" x14ac:dyDescent="0.25">
      <c r="A4" s="72" t="s">
        <v>0</v>
      </c>
      <c r="B4" s="128"/>
      <c r="C4" s="128"/>
      <c r="D4" s="128"/>
      <c r="E4" s="139"/>
      <c r="F4" s="3"/>
      <c r="G4" s="3"/>
      <c r="H4" s="3"/>
      <c r="I4" s="3"/>
      <c r="J4" s="3"/>
      <c r="K4" s="3"/>
      <c r="L4" s="127" t="s">
        <v>44</v>
      </c>
      <c r="M4" s="133">
        <v>41428</v>
      </c>
      <c r="N4" s="134">
        <v>41458</v>
      </c>
      <c r="O4" s="134">
        <v>41489</v>
      </c>
      <c r="P4" s="134">
        <v>41520</v>
      </c>
      <c r="Q4" s="60"/>
      <c r="R4" s="60"/>
      <c r="S4" s="59"/>
    </row>
    <row r="5" spans="1:36" x14ac:dyDescent="0.25">
      <c r="A5" s="72" t="s">
        <v>1</v>
      </c>
      <c r="B5" s="128"/>
      <c r="C5" s="128"/>
      <c r="D5" s="128"/>
      <c r="E5" s="139"/>
      <c r="F5" s="3"/>
      <c r="G5" s="3"/>
      <c r="H5" s="3"/>
      <c r="I5" s="3"/>
      <c r="J5" s="3"/>
      <c r="K5" s="3"/>
      <c r="L5" s="129" t="s">
        <v>45</v>
      </c>
      <c r="M5" s="133">
        <v>41429</v>
      </c>
      <c r="N5" s="134">
        <v>41459</v>
      </c>
      <c r="O5" s="134">
        <v>41490</v>
      </c>
      <c r="P5" s="134">
        <v>41521</v>
      </c>
      <c r="Q5" s="60"/>
      <c r="R5" s="60"/>
      <c r="S5" s="59"/>
    </row>
    <row r="6" spans="1:36" ht="13.8" thickBot="1" x14ac:dyDescent="0.3">
      <c r="A6" s="73" t="s">
        <v>58</v>
      </c>
      <c r="B6" s="74">
        <f>DAYS360(B4,B5)+1</f>
        <v>1</v>
      </c>
      <c r="C6" s="74">
        <f>DAYS360(C4,C5)+1</f>
        <v>1</v>
      </c>
      <c r="D6" s="74">
        <f>DAYS360(D4,D5)+1</f>
        <v>1</v>
      </c>
      <c r="E6" s="75">
        <f>DAYS360(E4,E5)+1</f>
        <v>1</v>
      </c>
      <c r="F6" s="3"/>
      <c r="G6" s="3"/>
      <c r="H6" s="3"/>
      <c r="I6" s="3"/>
      <c r="J6" s="3"/>
      <c r="K6" s="3"/>
      <c r="L6" s="16"/>
      <c r="M6" s="133">
        <v>41430</v>
      </c>
      <c r="N6" s="134">
        <v>41460</v>
      </c>
      <c r="O6" s="134">
        <v>41491</v>
      </c>
      <c r="P6" s="134">
        <v>41522</v>
      </c>
      <c r="Q6" s="60"/>
      <c r="R6" s="60"/>
      <c r="S6" s="59"/>
    </row>
    <row r="7" spans="1:36" ht="14.25" customHeight="1" thickTop="1" x14ac:dyDescent="0.25">
      <c r="A7" s="78" t="s">
        <v>2</v>
      </c>
      <c r="B7" s="66" t="s">
        <v>3</v>
      </c>
      <c r="C7" s="67"/>
      <c r="D7" s="68" t="s">
        <v>4</v>
      </c>
      <c r="E7" s="152"/>
      <c r="F7" s="5"/>
      <c r="G7" s="3"/>
      <c r="H7" s="3"/>
      <c r="I7" s="3"/>
      <c r="J7" s="3"/>
      <c r="K7" s="3"/>
      <c r="L7" s="16"/>
      <c r="M7" s="133">
        <v>41431</v>
      </c>
      <c r="N7" s="134">
        <v>41461</v>
      </c>
      <c r="O7" s="134">
        <v>41492</v>
      </c>
      <c r="P7" s="134">
        <v>41523</v>
      </c>
      <c r="Q7" s="60"/>
      <c r="R7" s="60"/>
      <c r="S7" s="59"/>
    </row>
    <row r="8" spans="1:36" ht="35.25" customHeight="1" x14ac:dyDescent="0.25">
      <c r="A8" s="79"/>
      <c r="B8" s="140" t="str">
        <f>IF(G1="June","(A) Total Children per Session: JUNE",IF(G1="July","(A) Total Children per Session: JULY",IF(G1="August","(A) Total Children per Session: August",IF(G1="September","(A) Total Children per Session: Sept.",IF(G1="","(A) Please Select Month From Drop-Down in G1")))))</f>
        <v>(A) Please Select Month From Drop-Down in G1</v>
      </c>
      <c r="C8" s="18" t="str">
        <f>IF(G1="June","(B) Total Eligible Children per Session: JUNE",IF(G1="July","(B) Total Eligible Children per Session: JULY",IF(G1="August","(B) Total Eligible Children per Session: August",IF(G1="September","(B) Total Eligible Children per Session: Sept.",IF(G1="","(B) Please Select Month From Drop-Down in G1")))))</f>
        <v>(B) Please Select Month From Drop-Down in G1</v>
      </c>
      <c r="D8" s="19" t="str">
        <f>IF(G1="June","(C) Total Program Adults per Session: JUNE",IF(G1="July","(C) Total Program Adults per Session: JULY",IF(G1="August","(C) Total Program Adults per Session: August",IF(G1="September","(C) Total Program Adults per Session: Sept.",IF(G1="","(C) Please Select Month From Drop-Down in G1")))))</f>
        <v>(C) Please Select Month From Drop-Down in G1</v>
      </c>
      <c r="E8" s="76" t="str">
        <f>IF(G1="June","(D)Total Non-Program Adults per Session: JUNE",IF(G1="July","(D)Total Non-Program Adults per Session: JULY",IF(G1="August","(D)Total Non-Program Adults per Session: August",IF(G1="September","(D)Total Non-Program Adults per Session: Sept.",IF(G1="","(D) Please Select Month From Drop-Down in G1")))))</f>
        <v>(D) Please Select Month From Drop-Down in G1</v>
      </c>
      <c r="F8" s="154" t="str">
        <f>IF(G1="",("Please select a month from the drop-down box in G1. See Instructions Tab on bottom of sheet for additional help."),("If a session continues into the next month only use the meal counts to the last day of "&amp;G1&amp;". See Instruction Tab on bottom of sheet for additional help."))</f>
        <v>Please select a month from the drop-down box in G1. See Instructions Tab on bottom of sheet for additional help.</v>
      </c>
      <c r="G8" s="155"/>
      <c r="H8" s="155"/>
      <c r="I8" s="155"/>
      <c r="J8" s="155"/>
      <c r="K8" s="155"/>
      <c r="L8" s="156"/>
      <c r="M8" s="133">
        <v>41432</v>
      </c>
      <c r="N8" s="134">
        <v>41462</v>
      </c>
      <c r="O8" s="134">
        <v>41493</v>
      </c>
      <c r="P8" s="134">
        <v>41524</v>
      </c>
      <c r="Q8" s="60"/>
      <c r="R8" s="60"/>
      <c r="S8" s="59"/>
    </row>
    <row r="9" spans="1:36" x14ac:dyDescent="0.25">
      <c r="A9" s="80">
        <v>1</v>
      </c>
      <c r="B9" s="35"/>
      <c r="C9" s="36"/>
      <c r="D9" s="37"/>
      <c r="E9" s="77"/>
      <c r="F9" s="3"/>
      <c r="G9" s="3"/>
      <c r="H9" s="3"/>
      <c r="I9" s="3"/>
      <c r="J9" s="3"/>
      <c r="K9" s="3"/>
      <c r="L9" s="16"/>
      <c r="M9" s="133">
        <v>41433</v>
      </c>
      <c r="N9" s="134">
        <v>41463</v>
      </c>
      <c r="O9" s="134">
        <v>41494</v>
      </c>
      <c r="P9" s="134">
        <v>41525</v>
      </c>
      <c r="Q9" s="60"/>
      <c r="R9" s="60"/>
      <c r="S9" s="59"/>
    </row>
    <row r="10" spans="1:36" x14ac:dyDescent="0.25">
      <c r="A10" s="80">
        <v>2</v>
      </c>
      <c r="B10" s="36"/>
      <c r="C10" s="36"/>
      <c r="D10" s="37"/>
      <c r="E10" s="77"/>
      <c r="F10" s="3"/>
      <c r="G10" s="3"/>
      <c r="H10" s="3"/>
      <c r="I10" s="3"/>
      <c r="J10" s="3"/>
      <c r="K10" s="3"/>
      <c r="L10" s="16"/>
      <c r="M10" s="133">
        <v>41434</v>
      </c>
      <c r="N10" s="134">
        <v>41464</v>
      </c>
      <c r="O10" s="134">
        <v>41495</v>
      </c>
      <c r="P10" s="134">
        <v>41526</v>
      </c>
      <c r="Q10" s="60"/>
      <c r="R10" s="60"/>
      <c r="S10" s="59"/>
    </row>
    <row r="11" spans="1:36" x14ac:dyDescent="0.25">
      <c r="A11" s="80">
        <v>3</v>
      </c>
      <c r="B11" s="36"/>
      <c r="C11" s="36"/>
      <c r="D11" s="37"/>
      <c r="E11" s="77"/>
      <c r="F11" s="3"/>
      <c r="G11" s="3"/>
      <c r="H11" s="3"/>
      <c r="I11" s="3"/>
      <c r="J11" s="3"/>
      <c r="K11" s="3"/>
      <c r="L11" s="16"/>
      <c r="M11" s="133">
        <v>41435</v>
      </c>
      <c r="N11" s="134">
        <v>41465</v>
      </c>
      <c r="O11" s="134">
        <v>41496</v>
      </c>
      <c r="P11" s="134">
        <v>41527</v>
      </c>
      <c r="Q11" s="60"/>
      <c r="R11" s="60"/>
      <c r="S11" s="59"/>
    </row>
    <row r="12" spans="1:36" x14ac:dyDescent="0.25">
      <c r="A12" s="80">
        <v>4</v>
      </c>
      <c r="B12" s="36"/>
      <c r="C12" s="36"/>
      <c r="D12" s="37"/>
      <c r="E12" s="77"/>
      <c r="F12" s="3"/>
      <c r="G12" s="3"/>
      <c r="H12" s="3"/>
      <c r="I12" s="3"/>
      <c r="J12" s="3"/>
      <c r="K12" s="3"/>
      <c r="L12" s="16"/>
      <c r="M12" s="133">
        <v>41436</v>
      </c>
      <c r="N12" s="134">
        <v>41466</v>
      </c>
      <c r="O12" s="134">
        <v>41497</v>
      </c>
      <c r="P12" s="134">
        <v>41528</v>
      </c>
      <c r="Q12" s="60"/>
      <c r="R12" s="60"/>
      <c r="S12" s="59"/>
    </row>
    <row r="13" spans="1:36" ht="13.8" thickBot="1" x14ac:dyDescent="0.3">
      <c r="A13" s="80" t="s">
        <v>35</v>
      </c>
      <c r="B13" s="107">
        <f>SUM(B9:B12)</f>
        <v>0</v>
      </c>
      <c r="C13" s="107">
        <f>SUM(C9:C12)</f>
        <v>0</v>
      </c>
      <c r="D13" s="108">
        <f>SUM(D9:D12)</f>
        <v>0</v>
      </c>
      <c r="E13" s="109">
        <f>SUM(E9:E12)</f>
        <v>0</v>
      </c>
      <c r="F13" s="3"/>
      <c r="G13" s="3"/>
      <c r="H13" s="3"/>
      <c r="I13" s="3"/>
      <c r="J13" s="3"/>
      <c r="K13" s="3"/>
      <c r="L13" s="16"/>
      <c r="M13" s="133">
        <v>41437</v>
      </c>
      <c r="N13" s="134">
        <v>41467</v>
      </c>
      <c r="O13" s="134">
        <v>41498</v>
      </c>
      <c r="P13" s="134">
        <v>41529</v>
      </c>
      <c r="Q13" s="60"/>
      <c r="R13" s="60"/>
      <c r="S13" s="59"/>
    </row>
    <row r="14" spans="1:36" ht="12" customHeight="1" thickBot="1" x14ac:dyDescent="0.3">
      <c r="A14" s="106"/>
      <c r="B14" s="111" t="s">
        <v>5</v>
      </c>
      <c r="C14" s="112"/>
      <c r="D14" s="112"/>
      <c r="E14" s="113"/>
      <c r="F14" s="114"/>
      <c r="G14" s="118" t="s">
        <v>6</v>
      </c>
      <c r="H14" s="119"/>
      <c r="I14" s="119"/>
      <c r="J14" s="120"/>
      <c r="K14" s="5"/>
      <c r="L14" s="16"/>
      <c r="M14" s="133">
        <v>41438</v>
      </c>
      <c r="N14" s="134">
        <v>41468</v>
      </c>
      <c r="O14" s="134">
        <v>41499</v>
      </c>
      <c r="P14" s="134">
        <v>41530</v>
      </c>
      <c r="Q14" s="60"/>
      <c r="R14" s="60"/>
      <c r="S14" s="59"/>
    </row>
    <row r="15" spans="1:36" ht="72.75" customHeight="1" x14ac:dyDescent="0.25">
      <c r="A15" s="81"/>
      <c r="B15" s="14" t="s">
        <v>50</v>
      </c>
      <c r="C15" s="14" t="str">
        <f>IF(G1="June","(F) Total Meals Served to All Children for each session in JUNE",IF(G1="July","(F) Total Melas Served to all Children for each session in JULY",IF(G1="August","(F) Total Meals Served to All Children For Each Session in August",IF(G1="September","(F) Total Meals Served to All Children For Each Session in Sept.",IF(G1="","(F) Please Select Month From Drop-Down in G1")))))</f>
        <v>(F) Please Select Month From Drop-Down in G1</v>
      </c>
      <c r="D15" s="14" t="str">
        <f>IF(G1="June","(G) Total Meals Served to All Adults for Each Session in JUNE",IF(G1="July","(G) Total Meals Served to All Adults for Each Session in JULY",IF(G1="August","(G) Total Meals Served to All Adults for Each Session in August",IF(G1="September","(G) Total Meals Served to All Adults for Each Session in Sept.",IF(G1="","(G) Please Select Month From Drop-Down in G1")))))</f>
        <v>(G) Please Select Month From Drop-Down in G1</v>
      </c>
      <c r="E15" s="14" t="s">
        <v>51</v>
      </c>
      <c r="F15" s="110" t="s">
        <v>52</v>
      </c>
      <c r="G15" s="115" t="s">
        <v>53</v>
      </c>
      <c r="H15" s="116" t="s">
        <v>54</v>
      </c>
      <c r="I15" s="116" t="s">
        <v>55</v>
      </c>
      <c r="J15" s="117" t="s">
        <v>56</v>
      </c>
      <c r="K15" s="3"/>
      <c r="L15" s="16"/>
      <c r="M15" s="133">
        <v>41439</v>
      </c>
      <c r="N15" s="134">
        <v>41469</v>
      </c>
      <c r="O15" s="134">
        <v>41500</v>
      </c>
      <c r="P15" s="134">
        <v>41531</v>
      </c>
      <c r="Q15" s="60"/>
      <c r="R15" s="60"/>
      <c r="S15" s="59"/>
    </row>
    <row r="16" spans="1:36" x14ac:dyDescent="0.25">
      <c r="A16" s="82">
        <v>1</v>
      </c>
      <c r="B16" s="22">
        <f>IF(ISERROR(C9/B9),0,ROUND(C9/B9,4))</f>
        <v>0</v>
      </c>
      <c r="C16" s="32"/>
      <c r="D16" s="32"/>
      <c r="E16" s="25">
        <f>SUM(C16+D16)</f>
        <v>0</v>
      </c>
      <c r="F16" s="26">
        <f>ROUND(SUM(B16*C16),0)</f>
        <v>0</v>
      </c>
      <c r="G16" s="24">
        <f>SUM(C9+D9)</f>
        <v>0</v>
      </c>
      <c r="H16" s="25">
        <f>SUM(B9+D9+E9)</f>
        <v>0</v>
      </c>
      <c r="I16" s="22">
        <f>IF(ISERROR(G16/H16),0,ROUND(G16/H16,4))</f>
        <v>0</v>
      </c>
      <c r="J16" s="85">
        <f>ROUND(SUM(I16*E16),0)</f>
        <v>0</v>
      </c>
      <c r="K16" s="3"/>
      <c r="L16" s="16"/>
      <c r="M16" s="133">
        <v>41440</v>
      </c>
      <c r="N16" s="134">
        <v>41470</v>
      </c>
      <c r="O16" s="134">
        <v>41501</v>
      </c>
      <c r="P16" s="134">
        <v>41532</v>
      </c>
      <c r="Q16" s="60"/>
      <c r="R16" s="60"/>
      <c r="S16" s="59"/>
    </row>
    <row r="17" spans="1:25" x14ac:dyDescent="0.25">
      <c r="A17" s="82">
        <v>2</v>
      </c>
      <c r="B17" s="22">
        <f>IF(ISERROR(C10/B10),0,ROUND(C10/B10,4))</f>
        <v>0</v>
      </c>
      <c r="C17" s="32"/>
      <c r="D17" s="32"/>
      <c r="E17" s="25">
        <f>SUM(C17+D17)</f>
        <v>0</v>
      </c>
      <c r="F17" s="26">
        <f>ROUND(SUM(B17*C17),0)</f>
        <v>0</v>
      </c>
      <c r="G17" s="24">
        <f>SUM(C10+D10)</f>
        <v>0</v>
      </c>
      <c r="H17" s="25">
        <f>SUM(B10+D10+E10)</f>
        <v>0</v>
      </c>
      <c r="I17" s="22">
        <f>IF(ISERROR(G17/H17),0,ROUND(G17/H17,4))</f>
        <v>0</v>
      </c>
      <c r="J17" s="85">
        <f>ROUND(SUM(I17*E17),0)</f>
        <v>0</v>
      </c>
      <c r="K17" s="3"/>
      <c r="L17" s="16"/>
      <c r="M17" s="133">
        <v>41441</v>
      </c>
      <c r="N17" s="134">
        <v>41471</v>
      </c>
      <c r="O17" s="134">
        <v>41502</v>
      </c>
      <c r="P17" s="134">
        <v>41533</v>
      </c>
      <c r="Q17" s="60"/>
      <c r="R17" s="60"/>
      <c r="S17" s="59"/>
    </row>
    <row r="18" spans="1:25" x14ac:dyDescent="0.25">
      <c r="A18" s="82">
        <v>3</v>
      </c>
      <c r="B18" s="22">
        <f>IF(ISERROR(C11/B11),0,ROUND(C11/B11,4))</f>
        <v>0</v>
      </c>
      <c r="C18" s="32"/>
      <c r="D18" s="32"/>
      <c r="E18" s="25">
        <f>SUM(C18+D18)</f>
        <v>0</v>
      </c>
      <c r="F18" s="26">
        <f>ROUND(SUM(B18*C18),0)</f>
        <v>0</v>
      </c>
      <c r="G18" s="24">
        <f>SUM(C11+D11)</f>
        <v>0</v>
      </c>
      <c r="H18" s="25">
        <f>SUM(B11+D11+E11)</f>
        <v>0</v>
      </c>
      <c r="I18" s="22">
        <f>IF(ISERROR(G18/H18),0,ROUND(G18/H18,4))</f>
        <v>0</v>
      </c>
      <c r="J18" s="85">
        <f>ROUND(SUM(I18*E18),0)</f>
        <v>0</v>
      </c>
      <c r="K18" s="3"/>
      <c r="L18" s="16"/>
      <c r="M18" s="133">
        <v>41442</v>
      </c>
      <c r="N18" s="134">
        <v>41472</v>
      </c>
      <c r="O18" s="134">
        <v>41503</v>
      </c>
      <c r="P18" s="134">
        <v>41534</v>
      </c>
      <c r="Q18" s="60"/>
      <c r="R18" s="60"/>
      <c r="S18" s="59"/>
    </row>
    <row r="19" spans="1:25" x14ac:dyDescent="0.25">
      <c r="A19" s="82">
        <v>4</v>
      </c>
      <c r="B19" s="22">
        <f>IF(ISERROR(C12/B12),0,ROUND(C12/B12,4))</f>
        <v>0</v>
      </c>
      <c r="C19" s="32"/>
      <c r="D19" s="32"/>
      <c r="E19" s="25">
        <f>SUM(C19+D19)</f>
        <v>0</v>
      </c>
      <c r="F19" s="26">
        <f>ROUND(SUM(B19*C19),0)</f>
        <v>0</v>
      </c>
      <c r="G19" s="24">
        <f>SUM(C12+D12)</f>
        <v>0</v>
      </c>
      <c r="H19" s="25">
        <f>SUM(B12+D12+E12)</f>
        <v>0</v>
      </c>
      <c r="I19" s="22">
        <f>IF(ISERROR(G19/H19),0,ROUND(G19/H19,4))</f>
        <v>0</v>
      </c>
      <c r="J19" s="85">
        <f>ROUND(SUM(I19*E19),0)</f>
        <v>0</v>
      </c>
      <c r="K19" s="3"/>
      <c r="L19" s="16"/>
      <c r="M19" s="133">
        <v>41443</v>
      </c>
      <c r="N19" s="134">
        <v>41473</v>
      </c>
      <c r="O19" s="134">
        <v>41504</v>
      </c>
      <c r="P19" s="134">
        <v>41535</v>
      </c>
      <c r="Q19" s="60"/>
      <c r="R19" s="60"/>
      <c r="S19" s="59"/>
    </row>
    <row r="20" spans="1:25" ht="16.5" customHeight="1" x14ac:dyDescent="0.25">
      <c r="A20" s="83" t="s">
        <v>7</v>
      </c>
      <c r="B20" s="27"/>
      <c r="C20" s="25">
        <f>SUM(C16:C19)</f>
        <v>0</v>
      </c>
      <c r="D20" s="25">
        <f>SUM(D16:D19)</f>
        <v>0</v>
      </c>
      <c r="E20" s="25">
        <f>SUM(E16:E19)</f>
        <v>0</v>
      </c>
      <c r="F20" s="26">
        <f>SUM(F16:F19)</f>
        <v>0</v>
      </c>
      <c r="G20" s="24">
        <f>SUM(C13+D13)</f>
        <v>0</v>
      </c>
      <c r="H20" s="25">
        <f>SUM(B13+D13+E13)</f>
        <v>0</v>
      </c>
      <c r="I20" s="22" t="e">
        <f>SUM(G20/H20)</f>
        <v>#DIV/0!</v>
      </c>
      <c r="J20" s="85">
        <f>SUM(J16:J19)</f>
        <v>0</v>
      </c>
      <c r="K20" s="3"/>
      <c r="L20" s="16"/>
      <c r="M20" s="133">
        <v>41444</v>
      </c>
      <c r="N20" s="134">
        <v>41474</v>
      </c>
      <c r="O20" s="134">
        <v>41505</v>
      </c>
      <c r="P20" s="134">
        <v>41536</v>
      </c>
      <c r="Q20" s="60"/>
      <c r="R20" s="60"/>
      <c r="S20" s="59"/>
    </row>
    <row r="21" spans="1:25" ht="8.25" customHeight="1" x14ac:dyDescent="0.25">
      <c r="A21" s="141"/>
      <c r="B21" s="142"/>
      <c r="C21" s="143"/>
      <c r="D21" s="143"/>
      <c r="E21" s="143"/>
      <c r="F21" s="144"/>
      <c r="G21" s="143"/>
      <c r="H21" s="143"/>
      <c r="I21" s="145"/>
      <c r="J21" s="146"/>
      <c r="K21" s="3"/>
      <c r="L21" s="16"/>
      <c r="M21" s="133">
        <v>41445</v>
      </c>
      <c r="N21" s="134">
        <v>41475</v>
      </c>
      <c r="O21" s="134">
        <v>41506</v>
      </c>
      <c r="P21" s="134">
        <v>41537</v>
      </c>
      <c r="Q21" s="60"/>
      <c r="R21" s="60"/>
      <c r="S21" s="59"/>
    </row>
    <row r="22" spans="1:25" ht="17.25" customHeight="1" x14ac:dyDescent="0.25">
      <c r="A22" s="84"/>
      <c r="B22" s="147">
        <f>SUM(F20)</f>
        <v>0</v>
      </c>
      <c r="C22" s="28">
        <f>SUM(C20)</f>
        <v>0</v>
      </c>
      <c r="D22" s="10"/>
      <c r="E22" s="29" t="e">
        <f>ROUND(SUM(B22/C22),4)</f>
        <v>#DIV/0!</v>
      </c>
      <c r="G22" s="30">
        <f>SUM(J20)</f>
        <v>0</v>
      </c>
      <c r="H22" s="30">
        <f>SUM(E20)</f>
        <v>0</v>
      </c>
      <c r="I22" s="9"/>
      <c r="J22" s="86" t="e">
        <f>ROUND(SUM(G22/H22),4)</f>
        <v>#DIV/0!</v>
      </c>
      <c r="K22" s="3"/>
      <c r="L22" s="16"/>
      <c r="M22" s="133">
        <v>41446</v>
      </c>
      <c r="N22" s="134">
        <v>41476</v>
      </c>
      <c r="O22" s="134">
        <v>41507</v>
      </c>
      <c r="P22" s="134">
        <v>41538</v>
      </c>
      <c r="Q22" s="60"/>
      <c r="R22" s="60"/>
      <c r="S22" s="59"/>
    </row>
    <row r="23" spans="1:25" ht="54.75" customHeight="1" thickBot="1" x14ac:dyDescent="0.3">
      <c r="A23" s="88"/>
      <c r="B23" s="101" t="s">
        <v>8</v>
      </c>
      <c r="C23" s="90" t="s">
        <v>9</v>
      </c>
      <c r="D23" s="15"/>
      <c r="E23" s="102" t="s">
        <v>33</v>
      </c>
      <c r="F23" s="15"/>
      <c r="G23" s="90" t="s">
        <v>10</v>
      </c>
      <c r="H23" s="90" t="s">
        <v>11</v>
      </c>
      <c r="I23" s="15"/>
      <c r="J23" s="91" t="s">
        <v>32</v>
      </c>
      <c r="K23" s="3"/>
      <c r="L23" s="16"/>
      <c r="M23" s="133">
        <v>41447</v>
      </c>
      <c r="N23" s="134">
        <v>41477</v>
      </c>
      <c r="O23" s="134">
        <v>41508</v>
      </c>
      <c r="P23" s="134">
        <v>41539</v>
      </c>
      <c r="Q23" s="60"/>
      <c r="R23" s="60"/>
      <c r="S23" s="59"/>
    </row>
    <row r="24" spans="1:25" ht="15.75" customHeight="1" thickTop="1" thickBot="1" x14ac:dyDescent="0.3">
      <c r="A24" s="87"/>
      <c r="B24" s="103" t="s">
        <v>30</v>
      </c>
      <c r="C24" s="100"/>
      <c r="D24" s="100"/>
      <c r="E24" s="100"/>
      <c r="F24" s="96"/>
      <c r="G24" s="104" t="s">
        <v>31</v>
      </c>
      <c r="H24" s="97"/>
      <c r="I24" s="48"/>
      <c r="J24" s="98"/>
      <c r="K24" s="60"/>
      <c r="L24" s="1"/>
      <c r="M24" s="133">
        <v>41448</v>
      </c>
      <c r="N24" s="134">
        <v>41478</v>
      </c>
      <c r="O24" s="134">
        <v>41509</v>
      </c>
      <c r="P24" s="134">
        <v>41540</v>
      </c>
      <c r="Q24" s="60"/>
      <c r="R24" s="60"/>
      <c r="S24" s="59"/>
    </row>
    <row r="25" spans="1:25" ht="52.8" x14ac:dyDescent="0.25">
      <c r="A25" s="50" t="s">
        <v>12</v>
      </c>
      <c r="B25" s="51" t="str">
        <f>IF(G1="June","(P) Enter Total Meals Served to All Children by Meal Type: JUNE",IF(G1="July","(P)Enter Total Meals Served to All Children by Meal Type: JULY",IF(G1="August","(P) Enter Total Meals Served to All Children by Meal Type: August",IF(G1="September","(P) Enter Total Meals Served to All Children by Meal Type: Sept.",IF(G1="","(F) Please Select Month From Drop-Down in G1")))))</f>
        <v>(F) Please Select Month From Drop-Down in G1</v>
      </c>
      <c r="C25" s="52" t="s">
        <v>13</v>
      </c>
      <c r="D25" s="51" t="s">
        <v>29</v>
      </c>
      <c r="E25" s="153" t="s">
        <v>36</v>
      </c>
      <c r="F25" s="92" t="s">
        <v>14</v>
      </c>
      <c r="G25" s="93" t="s">
        <v>37</v>
      </c>
      <c r="H25" s="94" t="s">
        <v>13</v>
      </c>
      <c r="I25" s="95" t="s">
        <v>57</v>
      </c>
      <c r="J25" s="95" t="s">
        <v>60</v>
      </c>
      <c r="K25" s="55"/>
      <c r="L25" s="55"/>
      <c r="M25" s="133">
        <v>41449</v>
      </c>
      <c r="N25" s="134">
        <v>41479</v>
      </c>
      <c r="O25" s="134">
        <v>41510</v>
      </c>
      <c r="P25" s="134">
        <v>41541</v>
      </c>
      <c r="Q25" s="60"/>
      <c r="R25" s="60"/>
      <c r="S25" s="59"/>
    </row>
    <row r="26" spans="1:25" x14ac:dyDescent="0.25">
      <c r="A26" s="53" t="s">
        <v>15</v>
      </c>
      <c r="B26" s="31"/>
      <c r="C26" s="7" t="s">
        <v>13</v>
      </c>
      <c r="D26" s="21" t="e">
        <f>SUM(E22)</f>
        <v>#DIV/0!</v>
      </c>
      <c r="E26" s="20" t="e">
        <f>ROUND(SUM(B26*D26),0)</f>
        <v>#DIV/0!</v>
      </c>
      <c r="F26" s="123" t="s">
        <v>16</v>
      </c>
      <c r="G26" s="33"/>
      <c r="H26" s="6" t="s">
        <v>13</v>
      </c>
      <c r="I26" s="22" t="e">
        <f>SUM(J22)</f>
        <v>#DIV/0!</v>
      </c>
      <c r="J26" s="105" t="e">
        <f>SUM(G26*I26)</f>
        <v>#DIV/0!</v>
      </c>
      <c r="M26" s="133">
        <v>41450</v>
      </c>
      <c r="N26" s="134">
        <v>41480</v>
      </c>
      <c r="O26" s="134">
        <v>41511</v>
      </c>
      <c r="P26" s="134">
        <v>41542</v>
      </c>
      <c r="Q26" s="60"/>
      <c r="R26" s="60"/>
      <c r="S26" s="59"/>
    </row>
    <row r="27" spans="1:25" x14ac:dyDescent="0.25">
      <c r="A27" s="53" t="s">
        <v>17</v>
      </c>
      <c r="B27" s="31"/>
      <c r="C27" s="7" t="s">
        <v>13</v>
      </c>
      <c r="D27" s="22" t="e">
        <f>SUM(E22)</f>
        <v>#DIV/0!</v>
      </c>
      <c r="E27" s="20" t="e">
        <f>ROUND(SUM(B27*D27),0)</f>
        <v>#DIV/0!</v>
      </c>
      <c r="F27" s="123" t="s">
        <v>39</v>
      </c>
      <c r="G27" s="33"/>
      <c r="H27" s="6" t="s">
        <v>13</v>
      </c>
      <c r="I27" s="49" t="e">
        <f>SUM(J22)</f>
        <v>#DIV/0!</v>
      </c>
      <c r="J27" s="105" t="e">
        <f>ROUND(SUM(G27*I27),0)</f>
        <v>#DIV/0!</v>
      </c>
      <c r="M27" s="133">
        <v>41451</v>
      </c>
      <c r="N27" s="134">
        <v>41481</v>
      </c>
      <c r="O27" s="134">
        <v>41512</v>
      </c>
      <c r="P27" s="134">
        <v>41543</v>
      </c>
      <c r="Q27" s="60"/>
      <c r="R27" s="60"/>
      <c r="S27" s="59"/>
    </row>
    <row r="28" spans="1:25" ht="17.25" customHeight="1" x14ac:dyDescent="0.25">
      <c r="A28" s="53" t="s">
        <v>18</v>
      </c>
      <c r="B28" s="31"/>
      <c r="C28" s="7" t="s">
        <v>13</v>
      </c>
      <c r="D28" s="22" t="e">
        <f>SUM(E22)</f>
        <v>#DIV/0!</v>
      </c>
      <c r="E28" s="20" t="e">
        <f>ROUND(SUM(B28*D28),0)</f>
        <v>#DIV/0!</v>
      </c>
      <c r="F28" s="123" t="s">
        <v>40</v>
      </c>
      <c r="G28" s="34"/>
      <c r="H28" s="11" t="s">
        <v>13</v>
      </c>
      <c r="I28" s="22" t="e">
        <f>SUM(J22)</f>
        <v>#DIV/0!</v>
      </c>
      <c r="J28" s="105" t="e">
        <f>ROUND(SUM(G28*I28),0)</f>
        <v>#DIV/0!</v>
      </c>
      <c r="M28" s="133">
        <v>41452</v>
      </c>
      <c r="N28" s="134">
        <v>41482</v>
      </c>
      <c r="O28" s="134">
        <v>41513</v>
      </c>
      <c r="P28" s="134">
        <v>41544</v>
      </c>
      <c r="Q28" s="60"/>
      <c r="R28" s="60"/>
      <c r="S28" s="59"/>
    </row>
    <row r="29" spans="1:25" ht="29.25" customHeight="1" x14ac:dyDescent="0.25">
      <c r="A29" s="53" t="s">
        <v>34</v>
      </c>
      <c r="B29" s="32"/>
      <c r="C29" s="7" t="s">
        <v>13</v>
      </c>
      <c r="D29" s="22" t="e">
        <f>SUM(E22)</f>
        <v>#DIV/0!</v>
      </c>
      <c r="E29" s="20" t="e">
        <f>ROUND(SUM(B29*D29),0)</f>
        <v>#DIV/0!</v>
      </c>
      <c r="F29" s="125" t="s">
        <v>38</v>
      </c>
      <c r="G29" s="89">
        <f>SUM(G26:G28)</f>
        <v>0</v>
      </c>
      <c r="I29" s="23"/>
      <c r="J29" s="89" t="e">
        <f>SUM(J26:J28)</f>
        <v>#DIV/0!</v>
      </c>
      <c r="M29" s="133">
        <v>41453</v>
      </c>
      <c r="N29" s="134">
        <v>41483</v>
      </c>
      <c r="O29" s="134">
        <v>41514</v>
      </c>
      <c r="P29" s="134">
        <v>41545</v>
      </c>
      <c r="Q29" s="60"/>
      <c r="R29" s="60"/>
      <c r="S29" s="59"/>
    </row>
    <row r="30" spans="1:25" ht="14.25" customHeight="1" thickBot="1" x14ac:dyDescent="0.3">
      <c r="A30" s="54"/>
      <c r="B30" s="148" t="str">
        <f>IF(G1="",("PLEASE SELECT MONTH FROM DROP-DOWN IN G1"),("USE THE NUMBERS IN (Q) FOR THE MONTHLY CLAIM FOR "&amp;G1&amp;""))</f>
        <v>PLEASE SELECT MONTH FROM DROP-DOWN IN G1</v>
      </c>
      <c r="C30" s="149"/>
      <c r="D30" s="150"/>
      <c r="E30" s="151"/>
      <c r="F30" s="124" t="s">
        <v>59</v>
      </c>
      <c r="G30" s="121"/>
      <c r="J30" s="122">
        <f>G30</f>
        <v>0</v>
      </c>
      <c r="K30" s="99"/>
      <c r="M30" s="133">
        <v>41454</v>
      </c>
      <c r="N30" s="133">
        <v>41484</v>
      </c>
      <c r="O30" s="134">
        <v>41515</v>
      </c>
      <c r="P30" s="134">
        <v>41546</v>
      </c>
      <c r="Q30" s="15"/>
      <c r="R30" s="15"/>
      <c r="S30" s="4"/>
    </row>
    <row r="31" spans="1:25" x14ac:dyDescent="0.25">
      <c r="A31" s="4"/>
      <c r="B31" s="61"/>
      <c r="C31" s="62"/>
      <c r="D31" s="3"/>
      <c r="E31" s="4"/>
      <c r="F31" s="4"/>
      <c r="G31" s="4"/>
      <c r="H31" s="4"/>
      <c r="I31" s="62"/>
      <c r="J31" s="4"/>
      <c r="K31" s="3"/>
      <c r="L31" s="4"/>
      <c r="M31" s="136">
        <v>41455</v>
      </c>
      <c r="N31" s="136">
        <v>41485</v>
      </c>
      <c r="O31" s="134">
        <v>41516</v>
      </c>
      <c r="P31" s="134">
        <v>41547</v>
      </c>
      <c r="Q31" s="3"/>
      <c r="R31" s="3"/>
      <c r="S31" s="3"/>
      <c r="T31" s="4"/>
      <c r="U31" s="4"/>
      <c r="V31" s="4"/>
      <c r="W31" s="4"/>
      <c r="X31" s="4"/>
      <c r="Y31" s="4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8"/>
      <c r="L32" s="3"/>
      <c r="M32" s="135"/>
      <c r="N32" s="136">
        <v>41486</v>
      </c>
      <c r="O32" s="134">
        <v>41517</v>
      </c>
      <c r="P32" s="137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55"/>
      <c r="Q33" s="55"/>
      <c r="R33" s="55"/>
      <c r="S33" s="55"/>
      <c r="T33" s="55"/>
      <c r="U33" s="55"/>
      <c r="V33" s="55"/>
      <c r="W33" s="55"/>
      <c r="X33" s="58"/>
      <c r="Y33" s="55"/>
    </row>
    <row r="34" spans="1:25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60"/>
      <c r="Q34" s="60"/>
      <c r="R34" s="60"/>
      <c r="S34" s="60"/>
      <c r="T34" s="60"/>
      <c r="U34" s="60"/>
      <c r="V34" s="60"/>
      <c r="W34" s="60"/>
      <c r="X34" s="59"/>
    </row>
    <row r="35" spans="1:25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59"/>
    </row>
    <row r="36" spans="1:2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4"/>
    </row>
  </sheetData>
  <sheetProtection password="FB42" sheet="1" objects="1" scenarios="1" selectLockedCells="1"/>
  <mergeCells count="2">
    <mergeCell ref="F8:L8"/>
    <mergeCell ref="G1:H1"/>
  </mergeCells>
  <phoneticPr fontId="0" type="noConversion"/>
  <conditionalFormatting sqref="B4">
    <cfRule type="expression" priority="3" stopIfTrue="1">
      <formula>"IF(G1=June,JuneList)"</formula>
    </cfRule>
    <cfRule type="expression" priority="4" stopIfTrue="1">
      <formula>"IF(G1=July,JulyList)"</formula>
    </cfRule>
  </conditionalFormatting>
  <conditionalFormatting sqref="E26:E29">
    <cfRule type="cellIs" dxfId="1" priority="2" operator="greaterThan">
      <formula>0</formula>
    </cfRule>
  </conditionalFormatting>
  <conditionalFormatting sqref="J26:J30">
    <cfRule type="cellIs" dxfId="0" priority="1" operator="greaterThan">
      <formula>0</formula>
    </cfRule>
  </conditionalFormatting>
  <dataValidations count="10">
    <dataValidation type="list" showInputMessage="1" showErrorMessage="1" sqref="B4">
      <formula1>INDIRECT(G1)</formula1>
    </dataValidation>
    <dataValidation type="list" showInputMessage="1" showErrorMessage="1" sqref="B5">
      <formula1>INDIRECT(G1)</formula1>
    </dataValidation>
    <dataValidation type="list" allowBlank="1" showInputMessage="1" showErrorMessage="1" sqref="C4">
      <formula1>INDIRECT(G1)</formula1>
    </dataValidation>
    <dataValidation type="list" allowBlank="1" showInputMessage="1" showErrorMessage="1" sqref="C5">
      <formula1>INDIRECT(G1)</formula1>
    </dataValidation>
    <dataValidation type="list" allowBlank="1" showInputMessage="1" showErrorMessage="1" sqref="D4">
      <formula1>INDIRECT(G1)</formula1>
    </dataValidation>
    <dataValidation type="list" allowBlank="1" showInputMessage="1" showErrorMessage="1" sqref="D5">
      <formula1>INDIRECT(G1)</formula1>
    </dataValidation>
    <dataValidation type="list" allowBlank="1" showInputMessage="1" showErrorMessage="1" sqref="E4">
      <formula1>INDIRECT(G1)</formula1>
    </dataValidation>
    <dataValidation type="list" allowBlank="1" showInputMessage="1" showErrorMessage="1" sqref="E5">
      <formula1>INDIRECT(G1)</formula1>
    </dataValidation>
    <dataValidation type="list" showInputMessage="1" showErrorMessage="1" promptTitle="***DO THIS FIRST***" prompt="Select Claim Month" sqref="G1">
      <formula1>Month</formula1>
    </dataValidation>
    <dataValidation type="list" allowBlank="1" showInputMessage="1" showErrorMessage="1" sqref="L2:L5">
      <formula1>Month</formula1>
    </dataValidation>
  </dataValidations>
  <printOptions horizontalCentered="1" verticalCentered="1"/>
  <pageMargins left="0.1" right="0.1" top="0.1" bottom="0" header="0.5" footer="0.5"/>
  <pageSetup orientation="landscape" cellComments="asDisplayed" verticalDpi="598" r:id="rId1"/>
  <headerFooter alignWithMargins="0">
    <oddFooter>attachment 17new.xls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F40"/>
  <sheetViews>
    <sheetView workbookViewId="0">
      <selection activeCell="H3" sqref="H3"/>
    </sheetView>
  </sheetViews>
  <sheetFormatPr defaultRowHeight="13.2" x14ac:dyDescent="0.25"/>
  <sheetData>
    <row r="2" spans="1:4" ht="15.6" x14ac:dyDescent="0.3">
      <c r="B2" s="38"/>
      <c r="D2" s="39" t="s">
        <v>19</v>
      </c>
    </row>
    <row r="3" spans="1:4" ht="15.6" x14ac:dyDescent="0.3">
      <c r="B3" s="40"/>
    </row>
    <row r="4" spans="1:4" ht="15.6" x14ac:dyDescent="0.3">
      <c r="A4" s="41" t="s">
        <v>20</v>
      </c>
      <c r="B4" s="40"/>
    </row>
    <row r="5" spans="1:4" ht="15.6" x14ac:dyDescent="0.3">
      <c r="B5" s="40"/>
    </row>
    <row r="6" spans="1:4" ht="15.6" x14ac:dyDescent="0.3">
      <c r="A6" s="41" t="s">
        <v>21</v>
      </c>
      <c r="B6" s="40"/>
    </row>
    <row r="7" spans="1:4" ht="15.6" x14ac:dyDescent="0.3">
      <c r="B7" s="40"/>
    </row>
    <row r="8" spans="1:4" ht="15.6" x14ac:dyDescent="0.3">
      <c r="A8" s="41" t="s">
        <v>22</v>
      </c>
      <c r="B8" s="40"/>
    </row>
    <row r="11" spans="1:4" ht="15.6" x14ac:dyDescent="0.3">
      <c r="B11" s="40"/>
    </row>
    <row r="12" spans="1:4" ht="15.6" x14ac:dyDescent="0.3">
      <c r="B12" s="40"/>
    </row>
    <row r="13" spans="1:4" ht="15.6" x14ac:dyDescent="0.3">
      <c r="B13" s="40"/>
    </row>
    <row r="14" spans="1:4" ht="15.6" x14ac:dyDescent="0.3">
      <c r="B14" s="40"/>
    </row>
    <row r="15" spans="1:4" ht="15.6" x14ac:dyDescent="0.3">
      <c r="B15" s="40"/>
    </row>
    <row r="16" spans="1:4" ht="15.6" x14ac:dyDescent="0.3">
      <c r="B16" s="40"/>
    </row>
    <row r="17" spans="2:6" ht="15.6" x14ac:dyDescent="0.3">
      <c r="B17" s="40"/>
    </row>
    <row r="18" spans="2:6" ht="15.6" x14ac:dyDescent="0.3">
      <c r="B18" s="40"/>
    </row>
    <row r="19" spans="2:6" ht="15.6" x14ac:dyDescent="0.3">
      <c r="B19" s="40"/>
    </row>
    <row r="20" spans="2:6" ht="15.6" x14ac:dyDescent="0.3">
      <c r="B20" s="40"/>
    </row>
    <row r="21" spans="2:6" ht="15.6" x14ac:dyDescent="0.3">
      <c r="B21" s="40"/>
    </row>
    <row r="22" spans="2:6" ht="15.6" x14ac:dyDescent="0.3">
      <c r="B22" s="42" t="s">
        <v>49</v>
      </c>
      <c r="F22" s="131"/>
    </row>
    <row r="23" spans="2:6" ht="15.6" x14ac:dyDescent="0.3">
      <c r="B23" s="40"/>
    </row>
    <row r="24" spans="2:6" ht="15.6" x14ac:dyDescent="0.3">
      <c r="B24" s="42" t="s">
        <v>23</v>
      </c>
      <c r="F24" s="43"/>
    </row>
    <row r="25" spans="2:6" ht="15.6" x14ac:dyDescent="0.3">
      <c r="B25" s="40"/>
    </row>
    <row r="26" spans="2:6" ht="15.6" x14ac:dyDescent="0.3">
      <c r="B26" s="42" t="s">
        <v>24</v>
      </c>
      <c r="F26" s="44"/>
    </row>
    <row r="27" spans="2:6" ht="15.6" x14ac:dyDescent="0.3">
      <c r="B27" s="40"/>
    </row>
    <row r="29" spans="2:6" ht="15.6" x14ac:dyDescent="0.3">
      <c r="B29" s="42" t="s">
        <v>27</v>
      </c>
    </row>
    <row r="30" spans="2:6" ht="15.6" x14ac:dyDescent="0.3">
      <c r="B30" s="42" t="s">
        <v>26</v>
      </c>
    </row>
    <row r="31" spans="2:6" ht="15.6" x14ac:dyDescent="0.3">
      <c r="B31" s="45" t="s">
        <v>25</v>
      </c>
    </row>
    <row r="32" spans="2:6" ht="15.6" x14ac:dyDescent="0.3">
      <c r="B32" s="40"/>
    </row>
    <row r="33" spans="2:2" ht="15.6" x14ac:dyDescent="0.3">
      <c r="B33" s="46"/>
    </row>
    <row r="34" spans="2:2" x14ac:dyDescent="0.25">
      <c r="B34" s="47"/>
    </row>
    <row r="37" spans="2:2" ht="15.6" x14ac:dyDescent="0.3">
      <c r="B37" s="38"/>
    </row>
    <row r="38" spans="2:2" ht="15.6" x14ac:dyDescent="0.3">
      <c r="B38" s="45" t="s">
        <v>28</v>
      </c>
    </row>
    <row r="39" spans="2:2" ht="15.6" x14ac:dyDescent="0.3">
      <c r="B39" s="38"/>
    </row>
    <row r="40" spans="2:2" ht="15.6" x14ac:dyDescent="0.3">
      <c r="B40" s="38"/>
    </row>
  </sheetData>
  <sheetProtection password="FB42" sheet="1" objects="1" scenarios="1"/>
  <phoneticPr fontId="0" type="noConversion"/>
  <pageMargins left="0.25" right="0.25" top="0.5" bottom="0.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9" r:id="rId4">
          <objectPr defaultSize="0" r:id="rId5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21</xdr:col>
                <xdr:colOff>76200</xdr:colOff>
                <xdr:row>1</xdr:row>
                <xdr:rowOff>7620</xdr:rowOff>
              </to>
            </anchor>
          </objectPr>
        </oleObject>
      </mc:Choice>
      <mc:Fallback>
        <oleObject progId="Word.Document.8" shapeId="3079" r:id="rId4"/>
      </mc:Fallback>
    </mc:AlternateContent>
    <mc:AlternateContent xmlns:mc="http://schemas.openxmlformats.org/markup-compatibility/2006">
      <mc:Choice Requires="x14">
        <oleObject progId="Word.Document.8" shapeId="3080" r:id="rId6">
          <objectPr defaultSize="0" r:id="rId7">
            <anchor moveWithCells="1">
              <from>
                <xdr:col>9</xdr:col>
                <xdr:colOff>0</xdr:colOff>
                <xdr:row>0</xdr:row>
                <xdr:rowOff>0</xdr:rowOff>
              </from>
              <to>
                <xdr:col>20</xdr:col>
                <xdr:colOff>350520</xdr:colOff>
                <xdr:row>49</xdr:row>
                <xdr:rowOff>99060</xdr:rowOff>
              </to>
            </anchor>
          </objectPr>
        </oleObject>
      </mc:Choice>
      <mc:Fallback>
        <oleObject progId="Word.Document.8" shapeId="308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ATTACHMENT 17</vt:lpstr>
      <vt:lpstr>INSTRUCTIONS</vt:lpstr>
      <vt:lpstr>August</vt:lpstr>
      <vt:lpstr>July</vt:lpstr>
      <vt:lpstr>JulyList</vt:lpstr>
      <vt:lpstr>June</vt:lpstr>
      <vt:lpstr>JuneList</vt:lpstr>
      <vt:lpstr>Month</vt:lpstr>
      <vt:lpstr>'ATTACHMENT 17'!Print_Area</vt:lpstr>
      <vt:lpstr>September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butler</dc:creator>
  <cp:lastModifiedBy>Administrator</cp:lastModifiedBy>
  <cp:lastPrinted>2013-02-13T14:55:15Z</cp:lastPrinted>
  <dcterms:created xsi:type="dcterms:W3CDTF">1997-10-15T22:48:00Z</dcterms:created>
  <dcterms:modified xsi:type="dcterms:W3CDTF">2016-08-22T18:32:16Z</dcterms:modified>
</cp:coreProperties>
</file>