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400" windowHeight="10485"/>
  </bookViews>
  <sheets>
    <sheet name="Sheet2" sheetId="2" r:id="rId1"/>
    <sheet name="Sheet1" sheetId="1" r:id="rId2"/>
    <sheet name="Sheet3" sheetId="3" r:id="rId3"/>
  </sheets>
  <definedNames>
    <definedName name="_xlnm.Print_Area" localSheetId="1">Sheet1!$B$6:$P$53</definedName>
  </definedNames>
  <calcPr calcId="145621"/>
</workbook>
</file>

<file path=xl/calcChain.xml><?xml version="1.0" encoding="utf-8"?>
<calcChain xmlns="http://schemas.openxmlformats.org/spreadsheetml/2006/main">
  <c r="R50" i="2" l="1"/>
  <c r="P50" i="2"/>
  <c r="N50" i="2"/>
  <c r="L50" i="2"/>
  <c r="K50" i="2"/>
  <c r="I50" i="2"/>
  <c r="J50" i="2" s="1"/>
  <c r="H50" i="2"/>
  <c r="F50" i="2"/>
  <c r="D50" i="2"/>
  <c r="R49" i="2"/>
  <c r="P49" i="2"/>
  <c r="N49" i="2"/>
  <c r="L49" i="2"/>
  <c r="H49" i="2"/>
  <c r="F49" i="2"/>
  <c r="D49" i="2"/>
  <c r="R48" i="2"/>
  <c r="P48" i="2"/>
  <c r="N48" i="2"/>
  <c r="L48" i="2"/>
  <c r="J48" i="2"/>
  <c r="H48" i="2"/>
  <c r="F48" i="2"/>
  <c r="D48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R42" i="2"/>
  <c r="P42" i="2"/>
  <c r="N42" i="2"/>
  <c r="L42" i="2"/>
  <c r="J42" i="2"/>
  <c r="H42" i="2"/>
  <c r="F42" i="2"/>
  <c r="D42" i="2"/>
  <c r="N41" i="2"/>
  <c r="L41" i="2"/>
  <c r="J41" i="2"/>
  <c r="H41" i="2"/>
  <c r="F41" i="2"/>
  <c r="D41" i="2"/>
  <c r="R40" i="2"/>
  <c r="P40" i="2"/>
  <c r="N40" i="2"/>
  <c r="L40" i="2"/>
  <c r="J40" i="2"/>
  <c r="H40" i="2"/>
  <c r="F40" i="2"/>
  <c r="D40" i="2"/>
  <c r="Q37" i="2"/>
  <c r="R34" i="2" s="1"/>
  <c r="O37" i="2"/>
  <c r="M37" i="2"/>
  <c r="N34" i="2" s="1"/>
  <c r="G37" i="2"/>
  <c r="E37" i="2"/>
  <c r="F35" i="2" s="1"/>
  <c r="C37" i="2"/>
  <c r="R35" i="2"/>
  <c r="P35" i="2"/>
  <c r="J35" i="2"/>
  <c r="H35" i="2"/>
  <c r="D35" i="2"/>
  <c r="P34" i="2"/>
  <c r="L34" i="2"/>
  <c r="J34" i="2"/>
  <c r="H34" i="2"/>
  <c r="F34" i="2"/>
  <c r="D34" i="2"/>
  <c r="P33" i="2"/>
  <c r="L33" i="2"/>
  <c r="J33" i="2"/>
  <c r="H33" i="2"/>
  <c r="F33" i="2"/>
  <c r="D33" i="2"/>
  <c r="R27" i="2"/>
  <c r="P27" i="2"/>
  <c r="N27" i="2"/>
  <c r="L27" i="2"/>
  <c r="K27" i="2"/>
  <c r="J27" i="2"/>
  <c r="I27" i="2"/>
  <c r="H27" i="2"/>
  <c r="F27" i="2"/>
  <c r="D27" i="2"/>
  <c r="R26" i="2"/>
  <c r="P26" i="2"/>
  <c r="N26" i="2"/>
  <c r="L26" i="2"/>
  <c r="J26" i="2"/>
  <c r="H26" i="2"/>
  <c r="F26" i="2"/>
  <c r="D26" i="2"/>
  <c r="R25" i="2"/>
  <c r="P25" i="2"/>
  <c r="N25" i="2"/>
  <c r="L25" i="2"/>
  <c r="J25" i="2"/>
  <c r="H25" i="2"/>
  <c r="F25" i="2"/>
  <c r="D25" i="2"/>
  <c r="Q22" i="2"/>
  <c r="R22" i="2" s="1"/>
  <c r="O22" i="2"/>
  <c r="P22" i="2" s="1"/>
  <c r="M22" i="2"/>
  <c r="N20" i="2" s="1"/>
  <c r="K22" i="2"/>
  <c r="L22" i="2" s="1"/>
  <c r="I22" i="2"/>
  <c r="J22" i="2" s="1"/>
  <c r="G22" i="2"/>
  <c r="H22" i="2" s="1"/>
  <c r="E22" i="2"/>
  <c r="F20" i="2" s="1"/>
  <c r="C22" i="2"/>
  <c r="D22" i="2" s="1"/>
  <c r="P20" i="2"/>
  <c r="L20" i="2"/>
  <c r="H20" i="2"/>
  <c r="D20" i="2"/>
  <c r="P19" i="2"/>
  <c r="L19" i="2"/>
  <c r="H19" i="2"/>
  <c r="D19" i="2"/>
  <c r="R18" i="2"/>
  <c r="P18" i="2"/>
  <c r="L18" i="2"/>
  <c r="J18" i="2"/>
  <c r="H18" i="2"/>
  <c r="D18" i="2"/>
  <c r="Q15" i="2"/>
  <c r="R13" i="2" s="1"/>
  <c r="O15" i="2"/>
  <c r="P11" i="2" s="1"/>
  <c r="M15" i="2"/>
  <c r="G15" i="2"/>
  <c r="H11" i="2" s="1"/>
  <c r="E15" i="2"/>
  <c r="C15" i="2"/>
  <c r="N13" i="2"/>
  <c r="L13" i="2"/>
  <c r="J13" i="2"/>
  <c r="H13" i="2"/>
  <c r="F13" i="2"/>
  <c r="D13" i="2"/>
  <c r="N12" i="2"/>
  <c r="L12" i="2"/>
  <c r="J12" i="2"/>
  <c r="H12" i="2"/>
  <c r="F12" i="2"/>
  <c r="D12" i="2"/>
  <c r="N11" i="2"/>
  <c r="J11" i="2"/>
  <c r="F11" i="2"/>
  <c r="D11" i="2"/>
  <c r="N35" i="2" l="1"/>
  <c r="J19" i="2"/>
  <c r="R19" i="2"/>
  <c r="J20" i="2"/>
  <c r="R20" i="2"/>
  <c r="F22" i="2"/>
  <c r="N22" i="2"/>
  <c r="N33" i="2"/>
  <c r="P12" i="2"/>
  <c r="P13" i="2"/>
  <c r="R11" i="2"/>
  <c r="R12" i="2"/>
  <c r="F18" i="2"/>
  <c r="N18" i="2"/>
  <c r="F19" i="2"/>
  <c r="N19" i="2"/>
  <c r="R33" i="2"/>
  <c r="R50" i="1"/>
  <c r="R49" i="1"/>
  <c r="R48" i="1"/>
  <c r="Q44" i="1"/>
  <c r="R44" i="1" s="1"/>
  <c r="Q37" i="1"/>
  <c r="R35" i="1" s="1"/>
  <c r="Q22" i="1"/>
  <c r="R19" i="1" s="1"/>
  <c r="Q15" i="1"/>
  <c r="R13" i="1" s="1"/>
  <c r="R27" i="1"/>
  <c r="R26" i="1"/>
  <c r="R25" i="1"/>
  <c r="R40" i="1" l="1"/>
  <c r="R42" i="1"/>
  <c r="R22" i="1"/>
  <c r="R33" i="1"/>
  <c r="R18" i="1"/>
  <c r="R34" i="1"/>
  <c r="R20" i="1"/>
  <c r="R12" i="1"/>
  <c r="R11" i="1"/>
  <c r="P50" i="1"/>
  <c r="P49" i="1"/>
  <c r="P48" i="1"/>
  <c r="P27" i="1"/>
  <c r="P26" i="1"/>
  <c r="P25" i="1"/>
  <c r="O44" i="1"/>
  <c r="P42" i="1" s="1"/>
  <c r="O22" i="1"/>
  <c r="P22" i="1" s="1"/>
  <c r="O15" i="1"/>
  <c r="O37" i="1"/>
  <c r="N50" i="1"/>
  <c r="N49" i="1"/>
  <c r="N48" i="1"/>
  <c r="M44" i="1"/>
  <c r="N41" i="1" s="1"/>
  <c r="M37" i="1"/>
  <c r="N35" i="1" s="1"/>
  <c r="N27" i="1"/>
  <c r="N26" i="1"/>
  <c r="N25" i="1"/>
  <c r="M22" i="1"/>
  <c r="N19" i="1" s="1"/>
  <c r="M15" i="1"/>
  <c r="N13" i="1" s="1"/>
  <c r="K50" i="1"/>
  <c r="L50" i="1" s="1"/>
  <c r="K27" i="1"/>
  <c r="L27" i="1" s="1"/>
  <c r="L49" i="1"/>
  <c r="I50" i="1"/>
  <c r="J50" i="1" s="1"/>
  <c r="H50" i="1"/>
  <c r="F50" i="1"/>
  <c r="D50" i="1"/>
  <c r="H49" i="1"/>
  <c r="F49" i="1"/>
  <c r="D49" i="1"/>
  <c r="J48" i="1"/>
  <c r="H48" i="1"/>
  <c r="F48" i="1"/>
  <c r="D48" i="1"/>
  <c r="I44" i="1"/>
  <c r="J42" i="1" s="1"/>
  <c r="G44" i="1"/>
  <c r="H44" i="1" s="1"/>
  <c r="E44" i="1"/>
  <c r="F40" i="1" s="1"/>
  <c r="C44" i="1"/>
  <c r="D44" i="1" s="1"/>
  <c r="J41" i="1"/>
  <c r="H41" i="1"/>
  <c r="G37" i="1"/>
  <c r="H35" i="1" s="1"/>
  <c r="E37" i="1"/>
  <c r="F34" i="1" s="1"/>
  <c r="C37" i="1"/>
  <c r="D33" i="1" s="1"/>
  <c r="J35" i="1"/>
  <c r="J34" i="1"/>
  <c r="J33" i="1"/>
  <c r="I27" i="1"/>
  <c r="J27" i="1" s="1"/>
  <c r="H27" i="1"/>
  <c r="F27" i="1"/>
  <c r="D27" i="1"/>
  <c r="J26" i="1"/>
  <c r="H26" i="1"/>
  <c r="F26" i="1"/>
  <c r="D26" i="1"/>
  <c r="J25" i="1"/>
  <c r="H25" i="1"/>
  <c r="F25" i="1"/>
  <c r="D25" i="1"/>
  <c r="I22" i="1"/>
  <c r="J20" i="1" s="1"/>
  <c r="G22" i="1"/>
  <c r="H22" i="1" s="1"/>
  <c r="E22" i="1"/>
  <c r="F18" i="1" s="1"/>
  <c r="C22" i="1"/>
  <c r="D22" i="1" s="1"/>
  <c r="G15" i="1"/>
  <c r="H13" i="1" s="1"/>
  <c r="E15" i="1"/>
  <c r="F12" i="1" s="1"/>
  <c r="C15" i="1"/>
  <c r="D11" i="1" s="1"/>
  <c r="J13" i="1"/>
  <c r="J12" i="1"/>
  <c r="J11" i="1"/>
  <c r="K22" i="1"/>
  <c r="L20" i="1" s="1"/>
  <c r="K44" i="1"/>
  <c r="L40" i="1" s="1"/>
  <c r="L48" i="1"/>
  <c r="L34" i="1"/>
  <c r="L33" i="1"/>
  <c r="L26" i="1"/>
  <c r="L25" i="1"/>
  <c r="L13" i="1"/>
  <c r="L12" i="1"/>
  <c r="P34" i="1" l="1"/>
  <c r="P33" i="1"/>
  <c r="P11" i="1"/>
  <c r="P13" i="1"/>
  <c r="P12" i="1"/>
  <c r="L18" i="1"/>
  <c r="L19" i="1"/>
  <c r="L22" i="1"/>
  <c r="F20" i="1"/>
  <c r="H19" i="1"/>
  <c r="F22" i="1"/>
  <c r="F33" i="1"/>
  <c r="H18" i="1"/>
  <c r="H33" i="1"/>
  <c r="H20" i="1"/>
  <c r="H40" i="1"/>
  <c r="H42" i="1"/>
  <c r="N11" i="1"/>
  <c r="N33" i="1"/>
  <c r="L44" i="1"/>
  <c r="J19" i="1"/>
  <c r="H34" i="1"/>
  <c r="J40" i="1"/>
  <c r="N12" i="1"/>
  <c r="N34" i="1"/>
  <c r="J18" i="1"/>
  <c r="L41" i="1"/>
  <c r="P44" i="1"/>
  <c r="P40" i="1"/>
  <c r="P35" i="1"/>
  <c r="N22" i="1"/>
  <c r="N18" i="1"/>
  <c r="N20" i="1"/>
  <c r="N42" i="1"/>
  <c r="N44" i="1"/>
  <c r="N40" i="1"/>
  <c r="P18" i="1"/>
  <c r="P19" i="1"/>
  <c r="P20" i="1"/>
  <c r="L42" i="1"/>
  <c r="F11" i="1"/>
  <c r="H11" i="1"/>
  <c r="H12" i="1"/>
  <c r="D19" i="1"/>
  <c r="F42" i="1"/>
  <c r="J22" i="1"/>
  <c r="F44" i="1"/>
  <c r="J44" i="1"/>
  <c r="D40" i="1"/>
  <c r="D41" i="1"/>
  <c r="D42" i="1"/>
  <c r="D18" i="1"/>
  <c r="D20" i="1"/>
  <c r="D35" i="1"/>
  <c r="D12" i="1"/>
  <c r="F13" i="1"/>
  <c r="F19" i="1"/>
  <c r="D34" i="1"/>
  <c r="F35" i="1"/>
  <c r="F41" i="1"/>
  <c r="D13" i="1"/>
</calcChain>
</file>

<file path=xl/sharedStrings.xml><?xml version="1.0" encoding="utf-8"?>
<sst xmlns="http://schemas.openxmlformats.org/spreadsheetml/2006/main" count="88" uniqueCount="22">
  <si>
    <t xml:space="preserve">2007-08       </t>
  </si>
  <si>
    <t>2008-09</t>
  </si>
  <si>
    <t>2009-10</t>
  </si>
  <si>
    <t>ENROLLMENT</t>
  </si>
  <si>
    <t>TOTAL MEALS:</t>
  </si>
  <si>
    <t>FREE</t>
  </si>
  <si>
    <t>REDUCED</t>
  </si>
  <si>
    <t>PAID</t>
  </si>
  <si>
    <t>TOTAL MEALS</t>
  </si>
  <si>
    <t>ELIGIBILITY:</t>
  </si>
  <si>
    <t>BREAKFAST</t>
  </si>
  <si>
    <t>Uses March data</t>
  </si>
  <si>
    <t>ADP= Average Daily Participation</t>
  </si>
  <si>
    <t xml:space="preserve">         ADP:    </t>
  </si>
  <si>
    <t>2010-11</t>
  </si>
  <si>
    <t>2011-12</t>
  </si>
  <si>
    <t>LUNCH</t>
  </si>
  <si>
    <t>2012-13</t>
  </si>
  <si>
    <t>2013-2014</t>
  </si>
  <si>
    <t>2014-2015</t>
  </si>
  <si>
    <t>New York State Child Nutrition Program</t>
  </si>
  <si>
    <t>Participation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</si>
</sst>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,###,##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3" fontId="3" fillId="0" borderId="7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3" fontId="3" fillId="0" borderId="9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3" fontId="3" fillId="0" borderId="10" xfId="0" applyNumberFormat="1" applyFont="1" applyBorder="1" applyAlignment="1">
      <alignment horizontal="right" vertical="top" wrapText="1"/>
    </xf>
    <xf numFmtId="9" fontId="3" fillId="0" borderId="11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top" wrapText="1"/>
    </xf>
    <xf numFmtId="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9" fontId="3" fillId="0" borderId="11" xfId="1" applyFont="1" applyBorder="1" applyAlignment="1">
      <alignment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7" xfId="0" applyFont="1" applyBorder="1" applyAlignment="1">
      <alignment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7" xfId="0" applyFont="1" applyBorder="1" applyAlignment="1">
      <alignment vertical="top" wrapText="1"/>
    </xf>
    <xf numFmtId="3" fontId="3" fillId="0" borderId="9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3" fillId="0" borderId="28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29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6" xfId="0" applyFont="1" applyBorder="1"/>
    <xf numFmtId="0" fontId="3" fillId="0" borderId="18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9" fontId="3" fillId="0" borderId="2" xfId="1" applyFont="1" applyBorder="1" applyAlignment="1">
      <alignment vertical="top" wrapText="1"/>
    </xf>
    <xf numFmtId="9" fontId="3" fillId="0" borderId="2" xfId="1" applyFont="1" applyBorder="1" applyAlignment="1">
      <alignment horizontal="right" vertical="top" wrapText="1"/>
    </xf>
    <xf numFmtId="9" fontId="3" fillId="0" borderId="23" xfId="1" applyFont="1" applyBorder="1" applyAlignment="1">
      <alignment horizontal="right" vertical="top" wrapText="1"/>
    </xf>
    <xf numFmtId="165" fontId="3" fillId="0" borderId="0" xfId="2" applyNumberFormat="1" applyFont="1" applyBorder="1" applyAlignment="1">
      <alignment horizontal="right" vertical="top" wrapText="1"/>
    </xf>
    <xf numFmtId="165" fontId="3" fillId="0" borderId="22" xfId="2" applyNumberFormat="1" applyFont="1" applyBorder="1" applyAlignment="1">
      <alignment horizontal="right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righ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workbookViewId="0">
      <selection activeCell="V33" sqref="V33"/>
    </sheetView>
  </sheetViews>
  <sheetFormatPr defaultColWidth="9.140625" defaultRowHeight="15" x14ac:dyDescent="0.25"/>
  <cols>
    <col min="1" max="1" width="3.140625" style="1" customWidth="1"/>
    <col min="2" max="2" width="16.140625" style="1" customWidth="1"/>
    <col min="3" max="3" width="13.140625" style="1" bestFit="1" customWidth="1"/>
    <col min="4" max="4" width="5.28515625" style="1" bestFit="1" customWidth="1"/>
    <col min="5" max="5" width="13.140625" style="1" bestFit="1" customWidth="1"/>
    <col min="6" max="6" width="5.28515625" style="1" bestFit="1" customWidth="1"/>
    <col min="7" max="7" width="13.140625" style="1" bestFit="1" customWidth="1"/>
    <col min="8" max="8" width="5.28515625" style="1" bestFit="1" customWidth="1"/>
    <col min="9" max="9" width="13.140625" style="1" bestFit="1" customWidth="1"/>
    <col min="10" max="10" width="5.28515625" style="1" bestFit="1" customWidth="1"/>
    <col min="11" max="11" width="13.140625" style="1" bestFit="1" customWidth="1"/>
    <col min="12" max="12" width="5.28515625" style="1" bestFit="1" customWidth="1"/>
    <col min="13" max="13" width="13.140625" style="1" bestFit="1" customWidth="1"/>
    <col min="14" max="14" width="5.42578125" style="1" customWidth="1"/>
    <col min="15" max="15" width="12.7109375" style="1" customWidth="1"/>
    <col min="16" max="16" width="7.85546875" style="1" customWidth="1"/>
    <col min="17" max="17" width="12.7109375" style="1" customWidth="1"/>
    <col min="18" max="18" width="7.85546875" style="1" customWidth="1"/>
    <col min="19" max="16384" width="9.140625" style="1"/>
  </cols>
  <sheetData>
    <row r="1" spans="1:18" ht="15.75" thickBot="1" x14ac:dyDescent="0.3"/>
    <row r="2" spans="1:18" x14ac:dyDescent="0.25"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1:18" ht="15.75" x14ac:dyDescent="0.25">
      <c r="B3" s="74" t="s">
        <v>20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 spans="1:18" ht="15.75" x14ac:dyDescent="0.25">
      <c r="B4" s="74" t="s">
        <v>21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8" x14ac:dyDescent="0.25"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5"/>
    </row>
    <row r="6" spans="1:18" x14ac:dyDescent="0.25">
      <c r="B6" s="71" t="s">
        <v>16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</row>
    <row r="7" spans="1:18" ht="12" customHeight="1" x14ac:dyDescent="0.25">
      <c r="A7" s="2"/>
      <c r="B7" s="3"/>
      <c r="C7" s="77" t="s">
        <v>0</v>
      </c>
      <c r="D7" s="78"/>
      <c r="E7" s="77" t="s">
        <v>1</v>
      </c>
      <c r="F7" s="78"/>
      <c r="G7" s="77" t="s">
        <v>2</v>
      </c>
      <c r="H7" s="78"/>
      <c r="I7" s="79" t="s">
        <v>14</v>
      </c>
      <c r="J7" s="78"/>
      <c r="K7" s="79" t="s">
        <v>15</v>
      </c>
      <c r="L7" s="78"/>
      <c r="M7" s="79" t="s">
        <v>17</v>
      </c>
      <c r="N7" s="78"/>
      <c r="O7" s="77" t="s">
        <v>18</v>
      </c>
      <c r="P7" s="78"/>
      <c r="Q7" s="79" t="s">
        <v>19</v>
      </c>
      <c r="R7" s="80"/>
    </row>
    <row r="8" spans="1:18" x14ac:dyDescent="0.25">
      <c r="B8" s="4" t="s">
        <v>3</v>
      </c>
      <c r="C8" s="5">
        <v>2976126</v>
      </c>
      <c r="D8" s="6"/>
      <c r="E8" s="7">
        <v>2958421</v>
      </c>
      <c r="F8" s="6"/>
      <c r="G8" s="8">
        <v>2967555</v>
      </c>
      <c r="H8" s="6"/>
      <c r="I8" s="8">
        <v>2960625</v>
      </c>
      <c r="J8" s="6"/>
      <c r="K8" s="8">
        <v>2944904</v>
      </c>
      <c r="L8" s="6"/>
      <c r="M8" s="7">
        <v>2940764</v>
      </c>
      <c r="N8" s="6"/>
      <c r="O8" s="7">
        <v>2909103</v>
      </c>
      <c r="P8" s="6"/>
      <c r="Q8" s="34">
        <v>3012259</v>
      </c>
      <c r="R8" s="59"/>
    </row>
    <row r="9" spans="1:18" x14ac:dyDescent="0.25">
      <c r="B9" s="4"/>
      <c r="C9" s="9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2"/>
      <c r="Q9" s="11"/>
      <c r="R9" s="13"/>
    </row>
    <row r="10" spans="1:18" x14ac:dyDescent="0.25">
      <c r="B10" s="67" t="s">
        <v>4</v>
      </c>
      <c r="C10" s="9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2"/>
      <c r="Q10" s="11"/>
      <c r="R10" s="13"/>
    </row>
    <row r="11" spans="1:18" x14ac:dyDescent="0.25">
      <c r="B11" s="14" t="s">
        <v>5</v>
      </c>
      <c r="C11" s="15">
        <v>160736687</v>
      </c>
      <c r="D11" s="16">
        <f>C11/C15</f>
        <v>0.53440313177727916</v>
      </c>
      <c r="E11" s="17">
        <v>163227507</v>
      </c>
      <c r="F11" s="16">
        <f>E11/E15</f>
        <v>0.53997559463582701</v>
      </c>
      <c r="G11" s="17">
        <v>167156509</v>
      </c>
      <c r="H11" s="16">
        <f>G11/G15</f>
        <v>0.55870907071856013</v>
      </c>
      <c r="I11" s="18">
        <v>173613776</v>
      </c>
      <c r="J11" s="16">
        <f>I11/I15</f>
        <v>0.57955285523751854</v>
      </c>
      <c r="K11" s="18">
        <v>177906395</v>
      </c>
      <c r="L11" s="16">
        <v>0.59</v>
      </c>
      <c r="M11" s="17">
        <v>186213405</v>
      </c>
      <c r="N11" s="16">
        <f>(M11/M15)</f>
        <v>0.6611951193763278</v>
      </c>
      <c r="O11" s="17">
        <v>184584682</v>
      </c>
      <c r="P11" s="16">
        <f>O11/O15</f>
        <v>0.6623535713363381</v>
      </c>
      <c r="Q11" s="17">
        <v>194506322</v>
      </c>
      <c r="R11" s="19">
        <f>Q11/Q15</f>
        <v>0.69282608391103562</v>
      </c>
    </row>
    <row r="12" spans="1:18" x14ac:dyDescent="0.25">
      <c r="B12" s="14" t="s">
        <v>6</v>
      </c>
      <c r="C12" s="15">
        <v>29367758</v>
      </c>
      <c r="D12" s="16">
        <f>C12/C15</f>
        <v>9.7639326412626917E-2</v>
      </c>
      <c r="E12" s="17">
        <v>30132831</v>
      </c>
      <c r="F12" s="16">
        <f>E12/E15</f>
        <v>9.9682912741452842E-2</v>
      </c>
      <c r="G12" s="17">
        <v>28618132</v>
      </c>
      <c r="H12" s="16">
        <f>G12/G15</f>
        <v>9.5654126968044581E-2</v>
      </c>
      <c r="I12" s="18">
        <v>26826772</v>
      </c>
      <c r="J12" s="16">
        <f>I12/I15</f>
        <v>8.9552411494154216E-2</v>
      </c>
      <c r="K12" s="18">
        <v>26167327</v>
      </c>
      <c r="L12" s="16">
        <f>K12/K15</f>
        <v>8.7606027010428245E-2</v>
      </c>
      <c r="M12" s="17">
        <v>19885115</v>
      </c>
      <c r="N12" s="16">
        <f>M12/M15</f>
        <v>7.060684479850958E-2</v>
      </c>
      <c r="O12" s="17">
        <v>20351245</v>
      </c>
      <c r="P12" s="16">
        <f>O12/O15</f>
        <v>7.3027293818946445E-2</v>
      </c>
      <c r="Q12" s="17">
        <v>17325733</v>
      </c>
      <c r="R12" s="19">
        <f>Q12/Q15</f>
        <v>6.1713776816355613E-2</v>
      </c>
    </row>
    <row r="13" spans="1:18" x14ac:dyDescent="0.25">
      <c r="B13" s="14" t="s">
        <v>7</v>
      </c>
      <c r="C13" s="15">
        <v>110673521</v>
      </c>
      <c r="D13" s="16">
        <f>C13/C15</f>
        <v>0.36795754181009388</v>
      </c>
      <c r="E13" s="17">
        <v>108926485</v>
      </c>
      <c r="F13" s="16">
        <f>E13/E15</f>
        <v>0.36034149262272014</v>
      </c>
      <c r="G13" s="17">
        <v>103408812</v>
      </c>
      <c r="H13" s="16">
        <f>G13/G15</f>
        <v>0.34563680231339533</v>
      </c>
      <c r="I13" s="17">
        <v>99124495</v>
      </c>
      <c r="J13" s="16">
        <f>I13/I15</f>
        <v>0.3308947332683273</v>
      </c>
      <c r="K13" s="17">
        <v>94619506</v>
      </c>
      <c r="L13" s="16">
        <f>K13/K15</f>
        <v>0.31677820964859638</v>
      </c>
      <c r="M13" s="17">
        <v>75533028</v>
      </c>
      <c r="N13" s="16">
        <f>M13/M15</f>
        <v>0.26819803582516261</v>
      </c>
      <c r="O13" s="17">
        <v>73744056</v>
      </c>
      <c r="P13" s="16">
        <f>O13/O15</f>
        <v>0.26461913484471544</v>
      </c>
      <c r="Q13" s="17">
        <v>68911304</v>
      </c>
      <c r="R13" s="19">
        <f>Q13/Q15</f>
        <v>0.24546013927260876</v>
      </c>
    </row>
    <row r="14" spans="1:18" ht="9" customHeight="1" x14ac:dyDescent="0.25">
      <c r="B14" s="4"/>
      <c r="C14" s="9"/>
      <c r="D14" s="12"/>
      <c r="E14" s="11"/>
      <c r="F14" s="12"/>
      <c r="G14" s="11"/>
      <c r="H14" s="12"/>
      <c r="I14" s="11"/>
      <c r="J14" s="12"/>
      <c r="K14" s="11"/>
      <c r="L14" s="12"/>
      <c r="M14" s="11"/>
      <c r="N14" s="10"/>
      <c r="O14" s="11"/>
      <c r="P14" s="10"/>
      <c r="Q14" s="11"/>
      <c r="R14" s="20"/>
    </row>
    <row r="15" spans="1:18" x14ac:dyDescent="0.25">
      <c r="B15" s="14" t="s">
        <v>8</v>
      </c>
      <c r="C15" s="15">
        <f>SUM(C11:C13)</f>
        <v>300777966</v>
      </c>
      <c r="D15" s="12"/>
      <c r="E15" s="15">
        <f>SUM(E11:E13)</f>
        <v>302286823</v>
      </c>
      <c r="F15" s="12"/>
      <c r="G15" s="15">
        <f>SUM(G11:G13)</f>
        <v>299183453</v>
      </c>
      <c r="H15" s="12"/>
      <c r="I15" s="15">
        <v>299565043</v>
      </c>
      <c r="J15" s="12"/>
      <c r="K15" s="17">
        <v>298693228</v>
      </c>
      <c r="L15" s="12"/>
      <c r="M15" s="17">
        <f>SUM(M11:M13)</f>
        <v>281631548</v>
      </c>
      <c r="N15" s="10"/>
      <c r="O15" s="15">
        <f>SUM(O11:O13)</f>
        <v>278679983</v>
      </c>
      <c r="P15" s="10"/>
      <c r="Q15" s="17">
        <f>SUM(Q11:Q13)</f>
        <v>280743359</v>
      </c>
      <c r="R15" s="20"/>
    </row>
    <row r="16" spans="1:18" ht="9" customHeight="1" x14ac:dyDescent="0.25">
      <c r="B16" s="4"/>
      <c r="C16" s="21"/>
      <c r="D16" s="12"/>
      <c r="E16" s="2"/>
      <c r="F16" s="12"/>
      <c r="G16" s="11"/>
      <c r="H16" s="12"/>
      <c r="I16" s="11"/>
      <c r="J16" s="12"/>
      <c r="K16" s="11"/>
      <c r="L16" s="12"/>
      <c r="M16" s="11"/>
      <c r="N16" s="10"/>
      <c r="O16" s="11"/>
      <c r="P16" s="10"/>
      <c r="Q16" s="11"/>
      <c r="R16" s="20"/>
    </row>
    <row r="17" spans="2:18" x14ac:dyDescent="0.25">
      <c r="B17" s="22" t="s">
        <v>13</v>
      </c>
      <c r="C17" s="9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20"/>
    </row>
    <row r="18" spans="2:18" x14ac:dyDescent="0.25">
      <c r="B18" s="14" t="s">
        <v>5</v>
      </c>
      <c r="C18" s="15">
        <v>885254</v>
      </c>
      <c r="D18" s="16">
        <f>C18/C22</f>
        <v>0.52523800991317371</v>
      </c>
      <c r="E18" s="17">
        <v>901554</v>
      </c>
      <c r="F18" s="16">
        <f>E18/E22</f>
        <v>0.53528673084972789</v>
      </c>
      <c r="G18" s="17">
        <v>949269</v>
      </c>
      <c r="H18" s="16">
        <f>G18/G22</f>
        <v>0.55679617943112614</v>
      </c>
      <c r="I18" s="17">
        <v>982161.26207588008</v>
      </c>
      <c r="J18" s="16">
        <f>I18/I22</f>
        <v>0.57787158844527797</v>
      </c>
      <c r="K18" s="17">
        <v>994020.06239427405</v>
      </c>
      <c r="L18" s="16">
        <f>K18/K22</f>
        <v>0.59206370995054758</v>
      </c>
      <c r="M18" s="17">
        <v>1049480</v>
      </c>
      <c r="N18" s="16">
        <f>M18/M22</f>
        <v>0.66173336460784538</v>
      </c>
      <c r="O18" s="17">
        <v>1043159</v>
      </c>
      <c r="P18" s="16">
        <f>O18/O22</f>
        <v>0.65983799429703494</v>
      </c>
      <c r="Q18" s="17">
        <v>1082471</v>
      </c>
      <c r="R18" s="19">
        <f>Q18/Q22</f>
        <v>0.68792480097309805</v>
      </c>
    </row>
    <row r="19" spans="2:18" x14ac:dyDescent="0.25">
      <c r="B19" s="14" t="s">
        <v>6</v>
      </c>
      <c r="C19" s="15">
        <v>170508</v>
      </c>
      <c r="D19" s="16">
        <f>C19/C22</f>
        <v>0.10116563448939561</v>
      </c>
      <c r="E19" s="17">
        <v>174567</v>
      </c>
      <c r="F19" s="16">
        <f>E19/E22</f>
        <v>0.10364703472475797</v>
      </c>
      <c r="G19" s="17">
        <v>169556</v>
      </c>
      <c r="H19" s="16">
        <f>G19/G22</f>
        <v>9.945350896281667E-2</v>
      </c>
      <c r="I19" s="17">
        <v>157091.34964970601</v>
      </c>
      <c r="J19" s="16">
        <f>I19/I22</f>
        <v>9.242741620782309E-2</v>
      </c>
      <c r="K19" s="17">
        <v>154225.47852873299</v>
      </c>
      <c r="L19" s="16">
        <f>K19/K22</f>
        <v>9.186062982137469E-2</v>
      </c>
      <c r="M19" s="17">
        <v>119220</v>
      </c>
      <c r="N19" s="16">
        <f>M19/M22</f>
        <v>7.5172325083419714E-2</v>
      </c>
      <c r="O19" s="17">
        <v>120517</v>
      </c>
      <c r="P19" s="16">
        <f>O19/O22</f>
        <v>7.6231615275040299E-2</v>
      </c>
      <c r="Q19" s="17">
        <v>100679</v>
      </c>
      <c r="R19" s="19">
        <f>Q19/Q22</f>
        <v>6.398285130702859E-2</v>
      </c>
    </row>
    <row r="20" spans="2:18" x14ac:dyDescent="0.25">
      <c r="B20" s="14" t="s">
        <v>7</v>
      </c>
      <c r="C20" s="15">
        <v>629672</v>
      </c>
      <c r="D20" s="16">
        <f>C20/C22</f>
        <v>0.37359635559743071</v>
      </c>
      <c r="E20" s="17">
        <v>608124</v>
      </c>
      <c r="F20" s="16">
        <f>E20/E22</f>
        <v>0.36106623442551411</v>
      </c>
      <c r="G20" s="17">
        <v>586052</v>
      </c>
      <c r="H20" s="16">
        <f>G20/G22</f>
        <v>0.34375031160605724</v>
      </c>
      <c r="I20" s="17">
        <v>560365.92241677304</v>
      </c>
      <c r="J20" s="16">
        <f>I20/I22</f>
        <v>0.3297009953468989</v>
      </c>
      <c r="K20" s="17">
        <v>530661.72140067094</v>
      </c>
      <c r="L20" s="16">
        <f>K20/K22</f>
        <v>0.3160756602280777</v>
      </c>
      <c r="M20" s="23">
        <v>417256</v>
      </c>
      <c r="N20" s="16">
        <f>M20/M22</f>
        <v>0.26309431030873492</v>
      </c>
      <c r="O20" s="17">
        <v>417256</v>
      </c>
      <c r="P20" s="16">
        <f>O20/O22</f>
        <v>0.26393039042792482</v>
      </c>
      <c r="Q20" s="17">
        <v>390381</v>
      </c>
      <c r="R20" s="19">
        <f>Q20/Q22</f>
        <v>0.24809234771987332</v>
      </c>
    </row>
    <row r="21" spans="2:18" ht="9" customHeight="1" x14ac:dyDescent="0.25">
      <c r="B21" s="14"/>
      <c r="C21" s="9"/>
      <c r="D21" s="10"/>
      <c r="E21" s="11"/>
      <c r="F21" s="10"/>
      <c r="G21" s="11"/>
      <c r="H21" s="10"/>
      <c r="I21" s="11"/>
      <c r="J21" s="12"/>
      <c r="K21" s="11"/>
      <c r="L21" s="12"/>
      <c r="M21" s="11"/>
      <c r="N21" s="10"/>
      <c r="O21" s="11"/>
      <c r="P21" s="10"/>
      <c r="Q21" s="11"/>
      <c r="R21" s="20"/>
    </row>
    <row r="22" spans="2:18" x14ac:dyDescent="0.25">
      <c r="B22" s="68" t="s">
        <v>4</v>
      </c>
      <c r="C22" s="15">
        <f>SUM(C18:C20)</f>
        <v>1685434</v>
      </c>
      <c r="D22" s="16">
        <f>C22/C8</f>
        <v>0.56631809271516054</v>
      </c>
      <c r="E22" s="17">
        <f>SUM(E18:E20)</f>
        <v>1684245</v>
      </c>
      <c r="F22" s="16">
        <f>E22/E8</f>
        <v>0.56930538283766918</v>
      </c>
      <c r="G22" s="17">
        <f>SUM(G18:G20)</f>
        <v>1704877</v>
      </c>
      <c r="H22" s="16">
        <f>G22/G8</f>
        <v>0.57450561152194313</v>
      </c>
      <c r="I22" s="17">
        <f>SUM(I18:I20)</f>
        <v>1699618.5341423592</v>
      </c>
      <c r="J22" s="24">
        <f>I22/I8</f>
        <v>0.57407423572467275</v>
      </c>
      <c r="K22" s="17">
        <f>SUM(K18:K20)</f>
        <v>1678907.262323678</v>
      </c>
      <c r="L22" s="24">
        <f>K22/K8</f>
        <v>0.57010593972627899</v>
      </c>
      <c r="M22" s="23">
        <f>SUM(M18:M20)</f>
        <v>1585956</v>
      </c>
      <c r="N22" s="16">
        <f>M22/M8</f>
        <v>0.53930067152617478</v>
      </c>
      <c r="O22" s="17">
        <f>SUM(O18:O20)</f>
        <v>1580932</v>
      </c>
      <c r="P22" s="16">
        <f>O22/O8</f>
        <v>0.54344311631454778</v>
      </c>
      <c r="Q22" s="17">
        <f>SUM(Q18:Q20)</f>
        <v>1573531</v>
      </c>
      <c r="R22" s="19">
        <f>Q22/Q8</f>
        <v>0.52237573196727105</v>
      </c>
    </row>
    <row r="23" spans="2:18" ht="9" customHeight="1" x14ac:dyDescent="0.25">
      <c r="B23" s="14"/>
      <c r="C23" s="21"/>
      <c r="D23" s="12"/>
      <c r="E23" s="2"/>
      <c r="F23" s="12"/>
      <c r="G23" s="11"/>
      <c r="H23" s="12"/>
      <c r="I23" s="11"/>
      <c r="J23" s="12"/>
      <c r="K23" s="11"/>
      <c r="L23" s="12"/>
      <c r="M23" s="11"/>
      <c r="N23" s="10"/>
      <c r="O23" s="11"/>
      <c r="P23" s="10"/>
      <c r="Q23" s="11"/>
      <c r="R23" s="20"/>
    </row>
    <row r="24" spans="2:18" x14ac:dyDescent="0.25">
      <c r="B24" s="14" t="s">
        <v>9</v>
      </c>
      <c r="C24" s="9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20"/>
    </row>
    <row r="25" spans="2:18" x14ac:dyDescent="0.25">
      <c r="B25" s="14" t="s">
        <v>5</v>
      </c>
      <c r="C25" s="15">
        <v>1195681</v>
      </c>
      <c r="D25" s="16">
        <f>C25/C8</f>
        <v>0.40175751967490625</v>
      </c>
      <c r="E25" s="17">
        <v>1219495</v>
      </c>
      <c r="F25" s="16">
        <f>E25/E8</f>
        <v>0.41221144657910419</v>
      </c>
      <c r="G25" s="17">
        <v>1288298</v>
      </c>
      <c r="H25" s="16">
        <f>G25/G8</f>
        <v>0.43412775837347578</v>
      </c>
      <c r="I25" s="17">
        <v>1328375</v>
      </c>
      <c r="J25" s="16">
        <f>I25/I8</f>
        <v>0.44868059953557105</v>
      </c>
      <c r="K25" s="17">
        <v>1359693</v>
      </c>
      <c r="L25" s="16">
        <f>K25/K8</f>
        <v>0.46171046662302062</v>
      </c>
      <c r="M25" s="17">
        <v>1420414</v>
      </c>
      <c r="N25" s="16">
        <f>M25/M8</f>
        <v>0.48300849711163496</v>
      </c>
      <c r="O25" s="17">
        <v>1479743</v>
      </c>
      <c r="P25" s="16">
        <f>O25/O8</f>
        <v>0.50865954213377795</v>
      </c>
      <c r="Q25" s="17">
        <v>1643228</v>
      </c>
      <c r="R25" s="19">
        <f>Q25/Q8</f>
        <v>0.54551351660000025</v>
      </c>
    </row>
    <row r="26" spans="2:18" x14ac:dyDescent="0.25">
      <c r="B26" s="14" t="s">
        <v>6</v>
      </c>
      <c r="C26" s="15">
        <v>254251</v>
      </c>
      <c r="D26" s="16">
        <f>C26/C8</f>
        <v>8.5430186759565957E-2</v>
      </c>
      <c r="E26" s="17">
        <v>256457</v>
      </c>
      <c r="F26" s="16">
        <f>E26/E8</f>
        <v>8.6687121271786544E-2</v>
      </c>
      <c r="G26" s="17">
        <v>249245</v>
      </c>
      <c r="H26" s="16">
        <f>G26/G8</f>
        <v>8.3990018719113879E-2</v>
      </c>
      <c r="I26" s="17">
        <v>232198</v>
      </c>
      <c r="J26" s="16">
        <f>I26/I8</f>
        <v>7.8428710154105977E-2</v>
      </c>
      <c r="K26" s="17">
        <v>227484</v>
      </c>
      <c r="L26" s="16">
        <f>K26/K8</f>
        <v>7.7246660672130568E-2</v>
      </c>
      <c r="M26" s="17">
        <v>208823</v>
      </c>
      <c r="N26" s="16">
        <f>M26/M8</f>
        <v>7.1009778411324401E-2</v>
      </c>
      <c r="O26" s="17">
        <v>186615</v>
      </c>
      <c r="P26" s="16">
        <f>O26/O8</f>
        <v>6.4148639632216523E-2</v>
      </c>
      <c r="Q26" s="17">
        <v>158852</v>
      </c>
      <c r="R26" s="19">
        <f>Q26/Q8</f>
        <v>5.2735173170700131E-2</v>
      </c>
    </row>
    <row r="27" spans="2:18" x14ac:dyDescent="0.25">
      <c r="B27" s="25" t="s">
        <v>7</v>
      </c>
      <c r="C27" s="15">
        <v>1526194</v>
      </c>
      <c r="D27" s="16">
        <f>C27/C8</f>
        <v>0.51281229356552782</v>
      </c>
      <c r="E27" s="17">
        <v>1482469</v>
      </c>
      <c r="F27" s="16">
        <f>E27/E8</f>
        <v>0.50110143214910929</v>
      </c>
      <c r="G27" s="17">
        <v>1430012</v>
      </c>
      <c r="H27" s="16">
        <f>G27/G8</f>
        <v>0.48188222290741028</v>
      </c>
      <c r="I27" s="17">
        <f>I8-I25-I26</f>
        <v>1400052</v>
      </c>
      <c r="J27" s="16">
        <f>I27/I8</f>
        <v>0.47289069031032299</v>
      </c>
      <c r="K27" s="17">
        <f>K8-K25-K26</f>
        <v>1357727</v>
      </c>
      <c r="L27" s="16">
        <f>K27/K8</f>
        <v>0.46104287270484878</v>
      </c>
      <c r="M27" s="17">
        <v>1311527</v>
      </c>
      <c r="N27" s="16">
        <f>M27/M8</f>
        <v>0.44598172447704065</v>
      </c>
      <c r="O27" s="17">
        <v>1242745</v>
      </c>
      <c r="P27" s="16">
        <f>O27/O8</f>
        <v>0.42719181823400548</v>
      </c>
      <c r="Q27" s="17">
        <v>1210179</v>
      </c>
      <c r="R27" s="19">
        <f>Q27/Q8</f>
        <v>0.40175131022929966</v>
      </c>
    </row>
    <row r="28" spans="2:18" ht="9" customHeight="1" x14ac:dyDescent="0.25">
      <c r="B28" s="26"/>
      <c r="C28" s="27"/>
      <c r="D28" s="28"/>
      <c r="E28" s="27"/>
      <c r="F28" s="28"/>
      <c r="G28" s="29"/>
      <c r="H28" s="28"/>
      <c r="I28" s="29"/>
      <c r="J28" s="28"/>
      <c r="K28" s="29"/>
      <c r="L28" s="28"/>
      <c r="M28" s="30"/>
      <c r="N28" s="31"/>
      <c r="O28" s="27"/>
      <c r="P28" s="31"/>
      <c r="Q28" s="30"/>
      <c r="R28" s="32"/>
    </row>
    <row r="29" spans="2:18" ht="15" customHeight="1" x14ac:dyDescent="0.25">
      <c r="B29" s="81" t="s">
        <v>10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</row>
    <row r="30" spans="2:18" ht="15" customHeight="1" x14ac:dyDescent="0.25">
      <c r="B30" s="33" t="s">
        <v>3</v>
      </c>
      <c r="C30" s="5">
        <v>2623312</v>
      </c>
      <c r="D30" s="6"/>
      <c r="E30" s="5">
        <v>2630420</v>
      </c>
      <c r="F30" s="6"/>
      <c r="G30" s="5">
        <v>2659491</v>
      </c>
      <c r="H30" s="6"/>
      <c r="I30" s="5">
        <v>2664801</v>
      </c>
      <c r="J30" s="6"/>
      <c r="K30" s="7">
        <v>2661780</v>
      </c>
      <c r="L30" s="6"/>
      <c r="M30" s="34">
        <v>2675197</v>
      </c>
      <c r="N30" s="35"/>
      <c r="O30" s="36">
        <v>2662559</v>
      </c>
      <c r="P30" s="10"/>
      <c r="Q30" s="66">
        <v>2766109</v>
      </c>
      <c r="R30" s="60"/>
    </row>
    <row r="31" spans="2:18" ht="9" customHeight="1" x14ac:dyDescent="0.25">
      <c r="B31" s="37"/>
      <c r="C31" s="38"/>
      <c r="D31" s="12"/>
      <c r="E31" s="38"/>
      <c r="F31" s="12"/>
      <c r="G31" s="38"/>
      <c r="H31" s="12"/>
      <c r="I31" s="38"/>
      <c r="J31" s="12"/>
      <c r="K31" s="8"/>
      <c r="L31" s="12"/>
      <c r="M31" s="17"/>
      <c r="N31" s="10"/>
      <c r="O31" s="15"/>
      <c r="P31" s="10"/>
      <c r="Q31" s="8"/>
      <c r="R31" s="13"/>
    </row>
    <row r="32" spans="2:18" x14ac:dyDescent="0.25">
      <c r="B32" s="69" t="s">
        <v>4</v>
      </c>
      <c r="C32" s="9"/>
      <c r="D32" s="11"/>
      <c r="E32" s="9"/>
      <c r="F32" s="11"/>
      <c r="G32" s="9"/>
      <c r="H32" s="11"/>
      <c r="I32" s="9"/>
      <c r="J32" s="10"/>
      <c r="K32" s="11"/>
      <c r="L32" s="10"/>
      <c r="M32" s="11"/>
      <c r="N32" s="11"/>
      <c r="O32" s="9"/>
      <c r="P32" s="10"/>
      <c r="Q32" s="11"/>
      <c r="R32" s="13"/>
    </row>
    <row r="33" spans="2:18" x14ac:dyDescent="0.25">
      <c r="B33" s="25" t="s">
        <v>5</v>
      </c>
      <c r="C33" s="15">
        <v>69969708</v>
      </c>
      <c r="D33" s="16">
        <f>C33/C37</f>
        <v>0.71397696923338261</v>
      </c>
      <c r="E33" s="15">
        <v>72700981</v>
      </c>
      <c r="F33" s="16">
        <f>E33/E37</f>
        <v>0.71521386637539586</v>
      </c>
      <c r="G33" s="15">
        <v>75903100</v>
      </c>
      <c r="H33" s="16">
        <f>G33/G37</f>
        <v>0.72434332108536936</v>
      </c>
      <c r="I33" s="15">
        <v>78856022</v>
      </c>
      <c r="J33" s="16">
        <f>I33/I37</f>
        <v>0.73435784058549991</v>
      </c>
      <c r="K33" s="17">
        <v>83829534</v>
      </c>
      <c r="L33" s="16">
        <f>K33/K37</f>
        <v>0.74297153485008316</v>
      </c>
      <c r="M33" s="17">
        <v>89617656</v>
      </c>
      <c r="N33" s="16">
        <f>M33/M37</f>
        <v>0.80870603388538032</v>
      </c>
      <c r="O33" s="15">
        <v>91609823</v>
      </c>
      <c r="P33" s="16">
        <f>O33/O37</f>
        <v>0.80036126145810305</v>
      </c>
      <c r="Q33" s="64">
        <v>95683950</v>
      </c>
      <c r="R33" s="61">
        <f>Q33/Q37</f>
        <v>0.8178129574019688</v>
      </c>
    </row>
    <row r="34" spans="2:18" x14ac:dyDescent="0.25">
      <c r="B34" s="25" t="s">
        <v>6</v>
      </c>
      <c r="C34" s="15">
        <v>9373025</v>
      </c>
      <c r="D34" s="16">
        <f>C34/C37</f>
        <v>9.5643160066477995E-2</v>
      </c>
      <c r="E34" s="15">
        <v>9806587</v>
      </c>
      <c r="F34" s="16">
        <f>E34/E37</f>
        <v>9.6474723005686741E-2</v>
      </c>
      <c r="G34" s="15">
        <v>9652697</v>
      </c>
      <c r="H34" s="16">
        <f>G34/G37</f>
        <v>9.2115692276215091E-2</v>
      </c>
      <c r="I34" s="15">
        <v>9288622</v>
      </c>
      <c r="J34" s="16">
        <f>I34/I37</f>
        <v>8.650160407451149E-2</v>
      </c>
      <c r="K34" s="17">
        <v>9380666</v>
      </c>
      <c r="L34" s="16">
        <f>K34/K37</f>
        <v>8.3139765705198723E-2</v>
      </c>
      <c r="M34" s="17">
        <v>6682524</v>
      </c>
      <c r="N34" s="16">
        <f>M34/M37</f>
        <v>6.0302821135869336E-2</v>
      </c>
      <c r="O34" s="15">
        <v>6884540</v>
      </c>
      <c r="P34" s="16">
        <f>O34/O37</f>
        <v>6.0147688735942312E-2</v>
      </c>
      <c r="Q34" s="64">
        <v>5962424</v>
      </c>
      <c r="R34" s="61">
        <f>Q34/Q37</f>
        <v>5.096097730836234E-2</v>
      </c>
    </row>
    <row r="35" spans="2:18" x14ac:dyDescent="0.25">
      <c r="B35" s="25" t="s">
        <v>7</v>
      </c>
      <c r="C35" s="15">
        <v>18657218</v>
      </c>
      <c r="D35" s="16">
        <f>C35/C37</f>
        <v>0.19037987070013943</v>
      </c>
      <c r="E35" s="15">
        <v>19141721</v>
      </c>
      <c r="F35" s="16">
        <f>E35/E37</f>
        <v>0.18831141061891737</v>
      </c>
      <c r="G35" s="15">
        <v>19233048</v>
      </c>
      <c r="H35" s="16">
        <f>G35/G37</f>
        <v>0.18354098663841556</v>
      </c>
      <c r="I35" s="15">
        <v>19236278</v>
      </c>
      <c r="J35" s="16">
        <f>I35/I37</f>
        <v>0.1791405553399886</v>
      </c>
      <c r="K35" s="17">
        <v>19619875</v>
      </c>
      <c r="L35" s="16">
        <v>0.18</v>
      </c>
      <c r="M35" s="17">
        <v>14515929</v>
      </c>
      <c r="N35" s="16">
        <f>M35/M37</f>
        <v>0.13099114497875033</v>
      </c>
      <c r="O35" s="15">
        <v>15966228</v>
      </c>
      <c r="P35" s="16">
        <f>O35/O37</f>
        <v>0.13949104980595461</v>
      </c>
      <c r="Q35" s="64">
        <v>15353423</v>
      </c>
      <c r="R35" s="61">
        <f>Q35/Q37</f>
        <v>0.13122606528966885</v>
      </c>
    </row>
    <row r="36" spans="2:18" ht="9" customHeight="1" x14ac:dyDescent="0.25">
      <c r="B36" s="37"/>
      <c r="C36" s="9"/>
      <c r="D36" s="2"/>
      <c r="E36" s="9"/>
      <c r="F36" s="2"/>
      <c r="G36" s="9"/>
      <c r="H36" s="11"/>
      <c r="I36" s="9"/>
      <c r="J36" s="12"/>
      <c r="K36" s="11"/>
      <c r="L36" s="12"/>
      <c r="M36" s="11"/>
      <c r="N36" s="11"/>
      <c r="O36" s="9"/>
      <c r="P36" s="10"/>
      <c r="Q36" s="64"/>
      <c r="R36" s="62"/>
    </row>
    <row r="37" spans="2:18" x14ac:dyDescent="0.25">
      <c r="B37" s="25" t="s">
        <v>8</v>
      </c>
      <c r="C37" s="15">
        <f>SUM(C33:C35)</f>
        <v>97999951</v>
      </c>
      <c r="D37" s="2"/>
      <c r="E37" s="15">
        <f>SUM(E33:E35)</f>
        <v>101649289</v>
      </c>
      <c r="F37" s="2"/>
      <c r="G37" s="15">
        <f>SUM(G33:G35)</f>
        <v>104788845</v>
      </c>
      <c r="H37" s="11"/>
      <c r="I37" s="15">
        <v>107380922</v>
      </c>
      <c r="J37" s="12"/>
      <c r="K37" s="17">
        <v>112830075</v>
      </c>
      <c r="L37" s="12"/>
      <c r="M37" s="17">
        <f>SUM(M33:M35)</f>
        <v>110816109</v>
      </c>
      <c r="N37" s="11"/>
      <c r="O37" s="15">
        <f>SUM(O33:O35)</f>
        <v>114460591</v>
      </c>
      <c r="P37" s="10"/>
      <c r="Q37" s="64">
        <f>SUM(Q33:Q35)</f>
        <v>116999797</v>
      </c>
      <c r="R37" s="62"/>
    </row>
    <row r="38" spans="2:18" ht="9" customHeight="1" x14ac:dyDescent="0.25">
      <c r="B38" s="37"/>
      <c r="C38" s="21"/>
      <c r="D38" s="2"/>
      <c r="E38" s="21"/>
      <c r="F38" s="2"/>
      <c r="G38" s="9"/>
      <c r="H38" s="2"/>
      <c r="I38" s="9"/>
      <c r="J38" s="12"/>
      <c r="K38" s="11"/>
      <c r="L38" s="12"/>
      <c r="M38" s="11"/>
      <c r="N38" s="11"/>
      <c r="O38" s="9"/>
      <c r="P38" s="10"/>
      <c r="Q38" s="64"/>
      <c r="R38" s="62"/>
    </row>
    <row r="39" spans="2:18" x14ac:dyDescent="0.25">
      <c r="B39" s="39" t="s">
        <v>13</v>
      </c>
      <c r="C39" s="9"/>
      <c r="D39" s="11"/>
      <c r="E39" s="9"/>
      <c r="F39" s="11"/>
      <c r="G39" s="9"/>
      <c r="H39" s="11"/>
      <c r="I39" s="9"/>
      <c r="J39" s="10"/>
      <c r="K39" s="11"/>
      <c r="L39" s="10"/>
      <c r="M39" s="11"/>
      <c r="N39" s="11"/>
      <c r="O39" s="9"/>
      <c r="P39" s="10"/>
      <c r="Q39" s="64"/>
      <c r="R39" s="62"/>
    </row>
    <row r="40" spans="2:18" x14ac:dyDescent="0.25">
      <c r="B40" s="25" t="s">
        <v>5</v>
      </c>
      <c r="C40" s="15">
        <v>363211</v>
      </c>
      <c r="D40" s="16">
        <f>C40/C44</f>
        <v>0.69743118068143417</v>
      </c>
      <c r="E40" s="15">
        <v>380357</v>
      </c>
      <c r="F40" s="16">
        <f>E40/E44</f>
        <v>0.70437525000370371</v>
      </c>
      <c r="G40" s="15">
        <v>406495</v>
      </c>
      <c r="H40" s="16">
        <f>G40/G44</f>
        <v>0.71757543019749892</v>
      </c>
      <c r="I40" s="15">
        <v>423692.30628312298</v>
      </c>
      <c r="J40" s="16">
        <f>I40/I44</f>
        <v>0.7269612664203503</v>
      </c>
      <c r="K40" s="17">
        <v>454670.17165814003</v>
      </c>
      <c r="L40" s="16">
        <f>K40/K44</f>
        <v>0.73198147927743362</v>
      </c>
      <c r="M40" s="17">
        <v>477114</v>
      </c>
      <c r="N40" s="16">
        <f>M40/M44</f>
        <v>0.80028246407976089</v>
      </c>
      <c r="O40" s="15">
        <v>489565</v>
      </c>
      <c r="P40" s="16">
        <f>O40/O44</f>
        <v>0.79385528942277594</v>
      </c>
      <c r="Q40" s="64">
        <v>506544</v>
      </c>
      <c r="R40" s="62">
        <f>Q40/Q44</f>
        <v>0.81062085122998828</v>
      </c>
    </row>
    <row r="41" spans="2:18" x14ac:dyDescent="0.25">
      <c r="B41" s="25" t="s">
        <v>6</v>
      </c>
      <c r="C41" s="15">
        <v>53007</v>
      </c>
      <c r="D41" s="16">
        <f>C41/C44</f>
        <v>0.10178308089342222</v>
      </c>
      <c r="E41" s="15">
        <v>55387</v>
      </c>
      <c r="F41" s="16">
        <f>E41/E44</f>
        <v>0.10257003807463815</v>
      </c>
      <c r="G41" s="15">
        <v>55600</v>
      </c>
      <c r="H41" s="16">
        <f>G41/G44</f>
        <v>9.8149285769765782E-2</v>
      </c>
      <c r="I41" s="15">
        <v>52990.534417199604</v>
      </c>
      <c r="J41" s="16">
        <f>I41/I44</f>
        <v>9.0919909181633965E-2</v>
      </c>
      <c r="K41" s="17">
        <v>55827.983702838908</v>
      </c>
      <c r="L41" s="16">
        <f>K41/K44</f>
        <v>8.9878449573345495E-2</v>
      </c>
      <c r="M41" s="17">
        <v>39534</v>
      </c>
      <c r="N41" s="16">
        <f>M41/M44</f>
        <v>6.631196513816251E-2</v>
      </c>
      <c r="O41" s="15">
        <v>39692</v>
      </c>
      <c r="P41" s="16">
        <v>7.0000000000000007E-2</v>
      </c>
      <c r="Q41" s="64">
        <v>34125</v>
      </c>
      <c r="R41" s="62">
        <v>0.06</v>
      </c>
    </row>
    <row r="42" spans="2:18" x14ac:dyDescent="0.25">
      <c r="B42" s="25" t="s">
        <v>7</v>
      </c>
      <c r="C42" s="15">
        <v>104566</v>
      </c>
      <c r="D42" s="16">
        <f>C42/C44</f>
        <v>0.20078573842514363</v>
      </c>
      <c r="E42" s="15">
        <v>104248</v>
      </c>
      <c r="F42" s="16">
        <f>E42/E44</f>
        <v>0.1930547119216581</v>
      </c>
      <c r="G42" s="15">
        <v>104389</v>
      </c>
      <c r="H42" s="16">
        <f>G42/G44</f>
        <v>0.18427528403273527</v>
      </c>
      <c r="I42" s="15">
        <v>106143.68095115101</v>
      </c>
      <c r="J42" s="16">
        <f>I42/I44</f>
        <v>0.18211882439801569</v>
      </c>
      <c r="K42" s="17">
        <v>110651.67496937601</v>
      </c>
      <c r="L42" s="16">
        <f>K42/K44</f>
        <v>0.17814007114922106</v>
      </c>
      <c r="M42" s="17">
        <v>79534</v>
      </c>
      <c r="N42" s="16">
        <f>M42/M44</f>
        <v>0.13340557078207663</v>
      </c>
      <c r="O42" s="15">
        <v>87436</v>
      </c>
      <c r="P42" s="16">
        <f>O42/O44</f>
        <v>0.14178205363122331</v>
      </c>
      <c r="Q42" s="64">
        <v>84215</v>
      </c>
      <c r="R42" s="62">
        <f>Q42/Q44</f>
        <v>0.13476901312883671</v>
      </c>
    </row>
    <row r="43" spans="2:18" ht="9" customHeight="1" x14ac:dyDescent="0.25">
      <c r="B43" s="37"/>
      <c r="C43" s="9"/>
      <c r="D43" s="11"/>
      <c r="E43" s="9"/>
      <c r="F43" s="11"/>
      <c r="G43" s="9"/>
      <c r="H43" s="11"/>
      <c r="I43" s="9"/>
      <c r="J43" s="12"/>
      <c r="K43" s="11"/>
      <c r="L43" s="12"/>
      <c r="M43" s="11"/>
      <c r="N43" s="11"/>
      <c r="O43" s="9"/>
      <c r="P43" s="10"/>
      <c r="Q43" s="64"/>
      <c r="R43" s="62"/>
    </row>
    <row r="44" spans="2:18" x14ac:dyDescent="0.25">
      <c r="B44" s="69" t="s">
        <v>4</v>
      </c>
      <c r="C44" s="15">
        <f>SUM(C40:C42)</f>
        <v>520784</v>
      </c>
      <c r="D44" s="16">
        <f>C44/C30</f>
        <v>0.19852156358069495</v>
      </c>
      <c r="E44" s="15">
        <f>SUM(E40:E42)</f>
        <v>539992</v>
      </c>
      <c r="F44" s="16">
        <f>E44/E30</f>
        <v>0.20528736855711255</v>
      </c>
      <c r="G44" s="15">
        <f>SUM(G40:G42)</f>
        <v>566484</v>
      </c>
      <c r="H44" s="16">
        <f>G44/G30</f>
        <v>0.21300466893852996</v>
      </c>
      <c r="I44" s="15">
        <f>SUM(I40:I42)</f>
        <v>582826.52165147359</v>
      </c>
      <c r="J44" s="24">
        <f>I44/I30</f>
        <v>0.21871296267581466</v>
      </c>
      <c r="K44" s="17">
        <f>SUM(K40:K42)</f>
        <v>621149.83033035486</v>
      </c>
      <c r="L44" s="24">
        <f>K44/K30</f>
        <v>0.23335881640494513</v>
      </c>
      <c r="M44" s="17">
        <f>SUM(M40:M42)</f>
        <v>596182</v>
      </c>
      <c r="N44" s="16">
        <f>M44/M30</f>
        <v>0.22285536354892743</v>
      </c>
      <c r="O44" s="15">
        <f>SUM(O40:O42)</f>
        <v>616693</v>
      </c>
      <c r="P44" s="16">
        <f>O44/O30</f>
        <v>0.23161665149955363</v>
      </c>
      <c r="Q44" s="64">
        <f>SUM(Q40:Q42)</f>
        <v>624884</v>
      </c>
      <c r="R44" s="62">
        <f>Q44/Q30</f>
        <v>0.22590722202198105</v>
      </c>
    </row>
    <row r="45" spans="2:18" ht="9" customHeight="1" x14ac:dyDescent="0.25">
      <c r="B45" s="37"/>
      <c r="C45" s="9"/>
      <c r="D45" s="2"/>
      <c r="E45" s="21"/>
      <c r="F45" s="2"/>
      <c r="G45" s="9"/>
      <c r="H45" s="2"/>
      <c r="I45" s="9"/>
      <c r="J45" s="12"/>
      <c r="K45" s="11"/>
      <c r="L45" s="12"/>
      <c r="M45" s="11"/>
      <c r="N45" s="11"/>
      <c r="O45" s="9"/>
      <c r="P45" s="10"/>
      <c r="Q45" s="64"/>
      <c r="R45" s="62"/>
    </row>
    <row r="46" spans="2:18" ht="9" customHeight="1" x14ac:dyDescent="0.25">
      <c r="B46" s="37"/>
      <c r="C46" s="40"/>
      <c r="D46" s="2"/>
      <c r="E46" s="21"/>
      <c r="F46" s="2"/>
      <c r="G46" s="21"/>
      <c r="H46" s="2"/>
      <c r="I46" s="21"/>
      <c r="J46" s="12"/>
      <c r="K46" s="2"/>
      <c r="L46" s="12"/>
      <c r="M46" s="11"/>
      <c r="N46" s="11"/>
      <c r="O46" s="9"/>
      <c r="P46" s="10"/>
      <c r="Q46" s="64"/>
      <c r="R46" s="62"/>
    </row>
    <row r="47" spans="2:18" x14ac:dyDescent="0.25">
      <c r="B47" s="39" t="s">
        <v>9</v>
      </c>
      <c r="C47" s="9"/>
      <c r="D47" s="11"/>
      <c r="E47" s="9"/>
      <c r="F47" s="11"/>
      <c r="G47" s="9"/>
      <c r="H47" s="2"/>
      <c r="I47" s="9"/>
      <c r="J47" s="10"/>
      <c r="K47" s="11"/>
      <c r="L47" s="10"/>
      <c r="M47" s="11"/>
      <c r="N47" s="11"/>
      <c r="O47" s="9"/>
      <c r="P47" s="10"/>
      <c r="Q47" s="64"/>
      <c r="R47" s="62"/>
    </row>
    <row r="48" spans="2:18" x14ac:dyDescent="0.25">
      <c r="B48" s="25" t="s">
        <v>5</v>
      </c>
      <c r="C48" s="15">
        <v>1158580</v>
      </c>
      <c r="D48" s="16">
        <f>C48/C30</f>
        <v>0.44164781009654969</v>
      </c>
      <c r="E48" s="15">
        <v>1184053</v>
      </c>
      <c r="F48" s="16">
        <f>E48/E30</f>
        <v>0.45013838094296726</v>
      </c>
      <c r="G48" s="15">
        <v>1252667</v>
      </c>
      <c r="H48" s="16">
        <f>G48/G30</f>
        <v>0.47101757441555547</v>
      </c>
      <c r="I48" s="15">
        <v>1288903</v>
      </c>
      <c r="J48" s="16">
        <f>I48/I30</f>
        <v>0.48367701753339182</v>
      </c>
      <c r="K48" s="17">
        <v>1321589</v>
      </c>
      <c r="L48" s="16">
        <f>K48/K30</f>
        <v>0.49650572173507951</v>
      </c>
      <c r="M48" s="17">
        <v>1385003</v>
      </c>
      <c r="N48" s="16">
        <f>M48/M30</f>
        <v>0.51772000342404689</v>
      </c>
      <c r="O48" s="15">
        <v>1443838</v>
      </c>
      <c r="P48" s="16">
        <f>O48/O30</f>
        <v>0.54227455616945952</v>
      </c>
      <c r="Q48" s="64">
        <v>1583069</v>
      </c>
      <c r="R48" s="62">
        <f>Q48/Q30</f>
        <v>0.57230897263990677</v>
      </c>
    </row>
    <row r="49" spans="1:18" x14ac:dyDescent="0.25">
      <c r="B49" s="25" t="s">
        <v>6</v>
      </c>
      <c r="C49" s="15">
        <v>239496</v>
      </c>
      <c r="D49" s="16">
        <f>C49/C30</f>
        <v>9.1295278640131247E-2</v>
      </c>
      <c r="E49" s="15">
        <v>242989</v>
      </c>
      <c r="F49" s="16">
        <f>E49/E30</f>
        <v>9.2376502611750219E-2</v>
      </c>
      <c r="G49" s="15">
        <v>237735</v>
      </c>
      <c r="H49" s="16">
        <f>G49/G30</f>
        <v>8.9391165452336552E-2</v>
      </c>
      <c r="I49" s="15">
        <v>221185</v>
      </c>
      <c r="J49" s="16">
        <v>0.09</v>
      </c>
      <c r="K49" s="17">
        <v>217293</v>
      </c>
      <c r="L49" s="16">
        <f>K49/K30</f>
        <v>8.1634470166580264E-2</v>
      </c>
      <c r="M49" s="17">
        <v>198347</v>
      </c>
      <c r="N49" s="16">
        <f>M49/M30</f>
        <v>7.4142950967723123E-2</v>
      </c>
      <c r="O49" s="15">
        <v>177236</v>
      </c>
      <c r="P49" s="16">
        <f>O49/O30</f>
        <v>6.6566036658718172E-2</v>
      </c>
      <c r="Q49" s="64">
        <v>152621</v>
      </c>
      <c r="R49" s="62">
        <f>Q49/Q30</f>
        <v>5.5175338354345398E-2</v>
      </c>
    </row>
    <row r="50" spans="1:18" x14ac:dyDescent="0.25">
      <c r="B50" s="25" t="s">
        <v>7</v>
      </c>
      <c r="C50" s="15">
        <v>1225236</v>
      </c>
      <c r="D50" s="16">
        <f>C50/C30</f>
        <v>0.46705691126331905</v>
      </c>
      <c r="E50" s="15">
        <v>1203378</v>
      </c>
      <c r="F50" s="16">
        <f>E50/E30</f>
        <v>0.4574851164452825</v>
      </c>
      <c r="G50" s="15">
        <v>1169089</v>
      </c>
      <c r="H50" s="16">
        <f>G50/G30</f>
        <v>0.43959126013210797</v>
      </c>
      <c r="I50" s="15">
        <f>(I30-I48-I49)</f>
        <v>1154713</v>
      </c>
      <c r="J50" s="16">
        <f>I50/I30</f>
        <v>0.43332053688061511</v>
      </c>
      <c r="K50" s="17">
        <f>(K30-K48-K49)</f>
        <v>1122898</v>
      </c>
      <c r="L50" s="16">
        <f>K50/K30</f>
        <v>0.42185980809834023</v>
      </c>
      <c r="M50" s="17">
        <v>1091847</v>
      </c>
      <c r="N50" s="16">
        <f>M50/M30</f>
        <v>0.40813704560823</v>
      </c>
      <c r="O50" s="15">
        <v>1041485</v>
      </c>
      <c r="P50" s="16">
        <f>O50/O30</f>
        <v>0.39115940717182229</v>
      </c>
      <c r="Q50" s="64">
        <v>1030419</v>
      </c>
      <c r="R50" s="62">
        <f>Q50/Q30</f>
        <v>0.37251568900574777</v>
      </c>
    </row>
    <row r="51" spans="1:18" ht="9" customHeight="1" thickBot="1" x14ac:dyDescent="0.3">
      <c r="B51" s="41"/>
      <c r="C51" s="42"/>
      <c r="D51" s="43"/>
      <c r="E51" s="42"/>
      <c r="F51" s="43"/>
      <c r="G51" s="42"/>
      <c r="H51" s="43"/>
      <c r="I51" s="42"/>
      <c r="J51" s="44"/>
      <c r="K51" s="43"/>
      <c r="L51" s="44"/>
      <c r="M51" s="45"/>
      <c r="N51" s="46"/>
      <c r="O51" s="47"/>
      <c r="P51" s="48"/>
      <c r="Q51" s="65"/>
      <c r="R51" s="63"/>
    </row>
    <row r="52" spans="1:18" ht="15" customHeight="1" x14ac:dyDescent="0.25">
      <c r="B52" s="52" t="s">
        <v>12</v>
      </c>
      <c r="C52" s="52"/>
      <c r="D52" s="49"/>
      <c r="E52" s="49"/>
      <c r="F52" s="2"/>
      <c r="G52" s="49"/>
      <c r="H52" s="49"/>
      <c r="I52" s="49"/>
      <c r="J52" s="49"/>
      <c r="K52" s="49"/>
      <c r="L52" s="2"/>
      <c r="M52" s="2"/>
      <c r="N52" s="2"/>
      <c r="O52" s="82"/>
      <c r="P52" s="82"/>
      <c r="Q52" s="70">
        <v>42262</v>
      </c>
      <c r="R52" s="70"/>
    </row>
    <row r="53" spans="1:18" x14ac:dyDescent="0.25">
      <c r="B53" s="50" t="s">
        <v>11</v>
      </c>
      <c r="C53" s="50"/>
      <c r="D53" s="50"/>
      <c r="I53" s="49"/>
      <c r="J53" s="49"/>
      <c r="K53" s="49"/>
      <c r="L53" s="49"/>
      <c r="M53" s="49"/>
      <c r="N53" s="49"/>
      <c r="O53" s="49"/>
      <c r="P53" s="49"/>
    </row>
    <row r="54" spans="1:18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</sheetData>
  <mergeCells count="14">
    <mergeCell ref="Q7:R7"/>
    <mergeCell ref="B29:R29"/>
    <mergeCell ref="O52:P52"/>
    <mergeCell ref="Q52:R52"/>
    <mergeCell ref="B3:R3"/>
    <mergeCell ref="B4:R4"/>
    <mergeCell ref="B6:R6"/>
    <mergeCell ref="C7:D7"/>
    <mergeCell ref="E7:F7"/>
    <mergeCell ref="G7:H7"/>
    <mergeCell ref="I7:J7"/>
    <mergeCell ref="K7:L7"/>
    <mergeCell ref="M7:N7"/>
    <mergeCell ref="O7:P7"/>
  </mergeCells>
  <phoneticPr fontId="0" type="noConversion"/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zoomScale="90" zoomScaleNormal="125" zoomScaleSheetLayoutView="100" workbookViewId="0">
      <selection sqref="A1:XFD1048576"/>
    </sheetView>
  </sheetViews>
  <sheetFormatPr defaultColWidth="9.140625" defaultRowHeight="15" x14ac:dyDescent="0.25"/>
  <cols>
    <col min="1" max="1" width="3.140625" style="1" customWidth="1"/>
    <col min="2" max="2" width="16.140625" style="1" customWidth="1"/>
    <col min="3" max="3" width="13.140625" style="1" bestFit="1" customWidth="1"/>
    <col min="4" max="4" width="5.28515625" style="1" bestFit="1" customWidth="1"/>
    <col min="5" max="5" width="13.140625" style="1" bestFit="1" customWidth="1"/>
    <col min="6" max="6" width="5.28515625" style="1" bestFit="1" customWidth="1"/>
    <col min="7" max="7" width="13.140625" style="1" bestFit="1" customWidth="1"/>
    <col min="8" max="8" width="5.28515625" style="1" bestFit="1" customWidth="1"/>
    <col min="9" max="9" width="13.140625" style="1" bestFit="1" customWidth="1"/>
    <col min="10" max="10" width="5.28515625" style="1" bestFit="1" customWidth="1"/>
    <col min="11" max="11" width="13.140625" style="1" bestFit="1" customWidth="1"/>
    <col min="12" max="12" width="5.28515625" style="1" bestFit="1" customWidth="1"/>
    <col min="13" max="13" width="13.140625" style="1" bestFit="1" customWidth="1"/>
    <col min="14" max="14" width="5.42578125" style="1" customWidth="1"/>
    <col min="15" max="15" width="12.7109375" style="1" customWidth="1"/>
    <col min="16" max="16" width="7.85546875" style="1" customWidth="1"/>
    <col min="17" max="17" width="12.7109375" style="1" customWidth="1"/>
    <col min="18" max="18" width="7.85546875" style="1" customWidth="1"/>
    <col min="19" max="16384" width="9.140625" style="1"/>
  </cols>
  <sheetData>
    <row r="1" spans="1:18" ht="15.75" thickBot="1" x14ac:dyDescent="0.3"/>
    <row r="2" spans="1:18" x14ac:dyDescent="0.25"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1:18" ht="15.75" x14ac:dyDescent="0.25">
      <c r="B3" s="74" t="s">
        <v>20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 spans="1:18" ht="15.75" x14ac:dyDescent="0.25">
      <c r="B4" s="74" t="s">
        <v>21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8" x14ac:dyDescent="0.25"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5"/>
    </row>
    <row r="6" spans="1:18" x14ac:dyDescent="0.25">
      <c r="B6" s="71" t="s">
        <v>16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</row>
    <row r="7" spans="1:18" ht="12" customHeight="1" x14ac:dyDescent="0.25">
      <c r="A7" s="2"/>
      <c r="B7" s="3"/>
      <c r="C7" s="77" t="s">
        <v>0</v>
      </c>
      <c r="D7" s="78"/>
      <c r="E7" s="77" t="s">
        <v>1</v>
      </c>
      <c r="F7" s="78"/>
      <c r="G7" s="77" t="s">
        <v>2</v>
      </c>
      <c r="H7" s="78"/>
      <c r="I7" s="79" t="s">
        <v>14</v>
      </c>
      <c r="J7" s="78"/>
      <c r="K7" s="79" t="s">
        <v>15</v>
      </c>
      <c r="L7" s="78"/>
      <c r="M7" s="79" t="s">
        <v>17</v>
      </c>
      <c r="N7" s="78"/>
      <c r="O7" s="77" t="s">
        <v>18</v>
      </c>
      <c r="P7" s="78"/>
      <c r="Q7" s="79" t="s">
        <v>19</v>
      </c>
      <c r="R7" s="80"/>
    </row>
    <row r="8" spans="1:18" x14ac:dyDescent="0.25">
      <c r="B8" s="4" t="s">
        <v>3</v>
      </c>
      <c r="C8" s="5">
        <v>2976126</v>
      </c>
      <c r="D8" s="6"/>
      <c r="E8" s="7">
        <v>2958421</v>
      </c>
      <c r="F8" s="6"/>
      <c r="G8" s="8">
        <v>2967555</v>
      </c>
      <c r="H8" s="6"/>
      <c r="I8" s="8">
        <v>2960625</v>
      </c>
      <c r="J8" s="6"/>
      <c r="K8" s="8">
        <v>2944904</v>
      </c>
      <c r="L8" s="6"/>
      <c r="M8" s="7">
        <v>2940764</v>
      </c>
      <c r="N8" s="6"/>
      <c r="O8" s="7">
        <v>2909103</v>
      </c>
      <c r="P8" s="6"/>
      <c r="Q8" s="34">
        <v>3012259</v>
      </c>
      <c r="R8" s="59"/>
    </row>
    <row r="9" spans="1:18" x14ac:dyDescent="0.25">
      <c r="B9" s="4"/>
      <c r="C9" s="9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2"/>
      <c r="Q9" s="11"/>
      <c r="R9" s="13"/>
    </row>
    <row r="10" spans="1:18" x14ac:dyDescent="0.25">
      <c r="B10" s="67" t="s">
        <v>4</v>
      </c>
      <c r="C10" s="9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2"/>
      <c r="Q10" s="11"/>
      <c r="R10" s="13"/>
    </row>
    <row r="11" spans="1:18" x14ac:dyDescent="0.25">
      <c r="B11" s="14" t="s">
        <v>5</v>
      </c>
      <c r="C11" s="15">
        <v>160736687</v>
      </c>
      <c r="D11" s="16">
        <f>C11/C15</f>
        <v>0.53440313177727916</v>
      </c>
      <c r="E11" s="17">
        <v>163227507</v>
      </c>
      <c r="F11" s="16">
        <f>E11/E15</f>
        <v>0.53997559463582701</v>
      </c>
      <c r="G11" s="17">
        <v>167156509</v>
      </c>
      <c r="H11" s="16">
        <f>G11/G15</f>
        <v>0.55870907071856013</v>
      </c>
      <c r="I11" s="18">
        <v>173613776</v>
      </c>
      <c r="J11" s="16">
        <f>I11/I15</f>
        <v>0.57955285523751854</v>
      </c>
      <c r="K11" s="18">
        <v>177906395</v>
      </c>
      <c r="L11" s="16">
        <v>0.59</v>
      </c>
      <c r="M11" s="17">
        <v>186213405</v>
      </c>
      <c r="N11" s="16">
        <f>(M11/M15)</f>
        <v>0.6611951193763278</v>
      </c>
      <c r="O11" s="17">
        <v>184584682</v>
      </c>
      <c r="P11" s="16">
        <f>O11/O15</f>
        <v>0.6623535713363381</v>
      </c>
      <c r="Q11" s="17">
        <v>194506322</v>
      </c>
      <c r="R11" s="19">
        <f>Q11/Q15</f>
        <v>0.69282608391103562</v>
      </c>
    </row>
    <row r="12" spans="1:18" x14ac:dyDescent="0.25">
      <c r="B12" s="14" t="s">
        <v>6</v>
      </c>
      <c r="C12" s="15">
        <v>29367758</v>
      </c>
      <c r="D12" s="16">
        <f>C12/C15</f>
        <v>9.7639326412626917E-2</v>
      </c>
      <c r="E12" s="17">
        <v>30132831</v>
      </c>
      <c r="F12" s="16">
        <f>E12/E15</f>
        <v>9.9682912741452842E-2</v>
      </c>
      <c r="G12" s="17">
        <v>28618132</v>
      </c>
      <c r="H12" s="16">
        <f>G12/G15</f>
        <v>9.5654126968044581E-2</v>
      </c>
      <c r="I12" s="18">
        <v>26826772</v>
      </c>
      <c r="J12" s="16">
        <f>I12/I15</f>
        <v>8.9552411494154216E-2</v>
      </c>
      <c r="K12" s="18">
        <v>26167327</v>
      </c>
      <c r="L12" s="16">
        <f>K12/K15</f>
        <v>8.7606027010428245E-2</v>
      </c>
      <c r="M12" s="17">
        <v>19885115</v>
      </c>
      <c r="N12" s="16">
        <f>M12/M15</f>
        <v>7.060684479850958E-2</v>
      </c>
      <c r="O12" s="17">
        <v>20351245</v>
      </c>
      <c r="P12" s="16">
        <f>O12/O15</f>
        <v>7.3027293818946445E-2</v>
      </c>
      <c r="Q12" s="17">
        <v>17325733</v>
      </c>
      <c r="R12" s="19">
        <f>Q12/Q15</f>
        <v>6.1713776816355613E-2</v>
      </c>
    </row>
    <row r="13" spans="1:18" x14ac:dyDescent="0.25">
      <c r="B13" s="14" t="s">
        <v>7</v>
      </c>
      <c r="C13" s="15">
        <v>110673521</v>
      </c>
      <c r="D13" s="16">
        <f>C13/C15</f>
        <v>0.36795754181009388</v>
      </c>
      <c r="E13" s="17">
        <v>108926485</v>
      </c>
      <c r="F13" s="16">
        <f>E13/E15</f>
        <v>0.36034149262272014</v>
      </c>
      <c r="G13" s="17">
        <v>103408812</v>
      </c>
      <c r="H13" s="16">
        <f>G13/G15</f>
        <v>0.34563680231339533</v>
      </c>
      <c r="I13" s="17">
        <v>99124495</v>
      </c>
      <c r="J13" s="16">
        <f>I13/I15</f>
        <v>0.3308947332683273</v>
      </c>
      <c r="K13" s="17">
        <v>94619506</v>
      </c>
      <c r="L13" s="16">
        <f>K13/K15</f>
        <v>0.31677820964859638</v>
      </c>
      <c r="M13" s="17">
        <v>75533028</v>
      </c>
      <c r="N13" s="16">
        <f>M13/M15</f>
        <v>0.26819803582516261</v>
      </c>
      <c r="O13" s="17">
        <v>73744056</v>
      </c>
      <c r="P13" s="16">
        <f>O13/O15</f>
        <v>0.26461913484471544</v>
      </c>
      <c r="Q13" s="17">
        <v>68911304</v>
      </c>
      <c r="R13" s="19">
        <f>Q13/Q15</f>
        <v>0.24546013927260876</v>
      </c>
    </row>
    <row r="14" spans="1:18" ht="9" customHeight="1" x14ac:dyDescent="0.25">
      <c r="B14" s="4"/>
      <c r="C14" s="9"/>
      <c r="D14" s="12"/>
      <c r="E14" s="11"/>
      <c r="F14" s="12"/>
      <c r="G14" s="11"/>
      <c r="H14" s="12"/>
      <c r="I14" s="11"/>
      <c r="J14" s="12"/>
      <c r="K14" s="11"/>
      <c r="L14" s="12"/>
      <c r="M14" s="11"/>
      <c r="N14" s="10"/>
      <c r="O14" s="11"/>
      <c r="P14" s="10"/>
      <c r="Q14" s="11"/>
      <c r="R14" s="20"/>
    </row>
    <row r="15" spans="1:18" x14ac:dyDescent="0.25">
      <c r="B15" s="14" t="s">
        <v>8</v>
      </c>
      <c r="C15" s="15">
        <f>SUM(C11:C13)</f>
        <v>300777966</v>
      </c>
      <c r="D15" s="12"/>
      <c r="E15" s="15">
        <f>SUM(E11:E13)</f>
        <v>302286823</v>
      </c>
      <c r="F15" s="12"/>
      <c r="G15" s="15">
        <f>SUM(G11:G13)</f>
        <v>299183453</v>
      </c>
      <c r="H15" s="12"/>
      <c r="I15" s="15">
        <v>299565043</v>
      </c>
      <c r="J15" s="12"/>
      <c r="K15" s="17">
        <v>298693228</v>
      </c>
      <c r="L15" s="12"/>
      <c r="M15" s="17">
        <f>SUM(M11:M13)</f>
        <v>281631548</v>
      </c>
      <c r="N15" s="10"/>
      <c r="O15" s="15">
        <f>SUM(O11:O13)</f>
        <v>278679983</v>
      </c>
      <c r="P15" s="10"/>
      <c r="Q15" s="17">
        <f>SUM(Q11:Q13)</f>
        <v>280743359</v>
      </c>
      <c r="R15" s="20"/>
    </row>
    <row r="16" spans="1:18" ht="9" customHeight="1" x14ac:dyDescent="0.25">
      <c r="B16" s="4"/>
      <c r="C16" s="21"/>
      <c r="D16" s="12"/>
      <c r="E16" s="2"/>
      <c r="F16" s="12"/>
      <c r="G16" s="11"/>
      <c r="H16" s="12"/>
      <c r="I16" s="11"/>
      <c r="J16" s="12"/>
      <c r="K16" s="11"/>
      <c r="L16" s="12"/>
      <c r="M16" s="11"/>
      <c r="N16" s="10"/>
      <c r="O16" s="11"/>
      <c r="P16" s="10"/>
      <c r="Q16" s="11"/>
      <c r="R16" s="20"/>
    </row>
    <row r="17" spans="2:18" x14ac:dyDescent="0.25">
      <c r="B17" s="22" t="s">
        <v>13</v>
      </c>
      <c r="C17" s="9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20"/>
    </row>
    <row r="18" spans="2:18" x14ac:dyDescent="0.25">
      <c r="B18" s="14" t="s">
        <v>5</v>
      </c>
      <c r="C18" s="15">
        <v>885254</v>
      </c>
      <c r="D18" s="16">
        <f>C18/C22</f>
        <v>0.52523800991317371</v>
      </c>
      <c r="E18" s="17">
        <v>901554</v>
      </c>
      <c r="F18" s="16">
        <f>E18/E22</f>
        <v>0.53528673084972789</v>
      </c>
      <c r="G18" s="17">
        <v>949269</v>
      </c>
      <c r="H18" s="16">
        <f>G18/G22</f>
        <v>0.55679617943112614</v>
      </c>
      <c r="I18" s="17">
        <v>982161.26207588008</v>
      </c>
      <c r="J18" s="16">
        <f>I18/I22</f>
        <v>0.57787158844527797</v>
      </c>
      <c r="K18" s="17">
        <v>994020.06239427405</v>
      </c>
      <c r="L18" s="16">
        <f>K18/K22</f>
        <v>0.59206370995054758</v>
      </c>
      <c r="M18" s="17">
        <v>1049480</v>
      </c>
      <c r="N18" s="16">
        <f>M18/M22</f>
        <v>0.66173336460784538</v>
      </c>
      <c r="O18" s="17">
        <v>1043159</v>
      </c>
      <c r="P18" s="16">
        <f>O18/O22</f>
        <v>0.65983799429703494</v>
      </c>
      <c r="Q18" s="17">
        <v>1082471</v>
      </c>
      <c r="R18" s="19">
        <f>Q18/Q22</f>
        <v>0.68792480097309805</v>
      </c>
    </row>
    <row r="19" spans="2:18" x14ac:dyDescent="0.25">
      <c r="B19" s="14" t="s">
        <v>6</v>
      </c>
      <c r="C19" s="15">
        <v>170508</v>
      </c>
      <c r="D19" s="16">
        <f>C19/C22</f>
        <v>0.10116563448939561</v>
      </c>
      <c r="E19" s="17">
        <v>174567</v>
      </c>
      <c r="F19" s="16">
        <f>E19/E22</f>
        <v>0.10364703472475797</v>
      </c>
      <c r="G19" s="17">
        <v>169556</v>
      </c>
      <c r="H19" s="16">
        <f>G19/G22</f>
        <v>9.945350896281667E-2</v>
      </c>
      <c r="I19" s="17">
        <v>157091.34964970601</v>
      </c>
      <c r="J19" s="16">
        <f>I19/I22</f>
        <v>9.242741620782309E-2</v>
      </c>
      <c r="K19" s="17">
        <v>154225.47852873299</v>
      </c>
      <c r="L19" s="16">
        <f>K19/K22</f>
        <v>9.186062982137469E-2</v>
      </c>
      <c r="M19" s="17">
        <v>119220</v>
      </c>
      <c r="N19" s="16">
        <f>M19/M22</f>
        <v>7.5172325083419714E-2</v>
      </c>
      <c r="O19" s="17">
        <v>120517</v>
      </c>
      <c r="P19" s="16">
        <f>O19/O22</f>
        <v>7.6231615275040299E-2</v>
      </c>
      <c r="Q19" s="17">
        <v>100679</v>
      </c>
      <c r="R19" s="19">
        <f>Q19/Q22</f>
        <v>6.398285130702859E-2</v>
      </c>
    </row>
    <row r="20" spans="2:18" x14ac:dyDescent="0.25">
      <c r="B20" s="14" t="s">
        <v>7</v>
      </c>
      <c r="C20" s="15">
        <v>629672</v>
      </c>
      <c r="D20" s="16">
        <f>C20/C22</f>
        <v>0.37359635559743071</v>
      </c>
      <c r="E20" s="17">
        <v>608124</v>
      </c>
      <c r="F20" s="16">
        <f>E20/E22</f>
        <v>0.36106623442551411</v>
      </c>
      <c r="G20" s="17">
        <v>586052</v>
      </c>
      <c r="H20" s="16">
        <f>G20/G22</f>
        <v>0.34375031160605724</v>
      </c>
      <c r="I20" s="17">
        <v>560365.92241677304</v>
      </c>
      <c r="J20" s="16">
        <f>I20/I22</f>
        <v>0.3297009953468989</v>
      </c>
      <c r="K20" s="17">
        <v>530661.72140067094</v>
      </c>
      <c r="L20" s="16">
        <f>K20/K22</f>
        <v>0.3160756602280777</v>
      </c>
      <c r="M20" s="23">
        <v>417256</v>
      </c>
      <c r="N20" s="16">
        <f>M20/M22</f>
        <v>0.26309431030873492</v>
      </c>
      <c r="O20" s="17">
        <v>417256</v>
      </c>
      <c r="P20" s="16">
        <f>O20/O22</f>
        <v>0.26393039042792482</v>
      </c>
      <c r="Q20" s="17">
        <v>390381</v>
      </c>
      <c r="R20" s="19">
        <f>Q20/Q22</f>
        <v>0.24809234771987332</v>
      </c>
    </row>
    <row r="21" spans="2:18" ht="9" customHeight="1" x14ac:dyDescent="0.25">
      <c r="B21" s="14"/>
      <c r="C21" s="9"/>
      <c r="D21" s="10"/>
      <c r="E21" s="11"/>
      <c r="F21" s="10"/>
      <c r="G21" s="11"/>
      <c r="H21" s="10"/>
      <c r="I21" s="11"/>
      <c r="J21" s="12"/>
      <c r="K21" s="11"/>
      <c r="L21" s="12"/>
      <c r="M21" s="11"/>
      <c r="N21" s="10"/>
      <c r="O21" s="11"/>
      <c r="P21" s="10"/>
      <c r="Q21" s="11"/>
      <c r="R21" s="20"/>
    </row>
    <row r="22" spans="2:18" x14ac:dyDescent="0.25">
      <c r="B22" s="68" t="s">
        <v>4</v>
      </c>
      <c r="C22" s="15">
        <f>SUM(C18:C20)</f>
        <v>1685434</v>
      </c>
      <c r="D22" s="16">
        <f>C22/C8</f>
        <v>0.56631809271516054</v>
      </c>
      <c r="E22" s="17">
        <f>SUM(E18:E20)</f>
        <v>1684245</v>
      </c>
      <c r="F22" s="16">
        <f>E22/E8</f>
        <v>0.56930538283766918</v>
      </c>
      <c r="G22" s="17">
        <f>SUM(G18:G20)</f>
        <v>1704877</v>
      </c>
      <c r="H22" s="16">
        <f>G22/G8</f>
        <v>0.57450561152194313</v>
      </c>
      <c r="I22" s="17">
        <f>SUM(I18:I20)</f>
        <v>1699618.5341423592</v>
      </c>
      <c r="J22" s="24">
        <f>I22/I8</f>
        <v>0.57407423572467275</v>
      </c>
      <c r="K22" s="17">
        <f>SUM(K18:K20)</f>
        <v>1678907.262323678</v>
      </c>
      <c r="L22" s="24">
        <f>K22/K8</f>
        <v>0.57010593972627899</v>
      </c>
      <c r="M22" s="23">
        <f>SUM(M18:M20)</f>
        <v>1585956</v>
      </c>
      <c r="N22" s="16">
        <f>M22/M8</f>
        <v>0.53930067152617478</v>
      </c>
      <c r="O22" s="17">
        <f>SUM(O18:O20)</f>
        <v>1580932</v>
      </c>
      <c r="P22" s="16">
        <f>O22/O8</f>
        <v>0.54344311631454778</v>
      </c>
      <c r="Q22" s="17">
        <f>SUM(Q18:Q20)</f>
        <v>1573531</v>
      </c>
      <c r="R22" s="19">
        <f>Q22/Q8</f>
        <v>0.52237573196727105</v>
      </c>
    </row>
    <row r="23" spans="2:18" ht="9" customHeight="1" x14ac:dyDescent="0.25">
      <c r="B23" s="14"/>
      <c r="C23" s="21"/>
      <c r="D23" s="12"/>
      <c r="E23" s="2"/>
      <c r="F23" s="12"/>
      <c r="G23" s="11"/>
      <c r="H23" s="12"/>
      <c r="I23" s="11"/>
      <c r="J23" s="12"/>
      <c r="K23" s="11"/>
      <c r="L23" s="12"/>
      <c r="M23" s="11"/>
      <c r="N23" s="10"/>
      <c r="O23" s="11"/>
      <c r="P23" s="10"/>
      <c r="Q23" s="11"/>
      <c r="R23" s="20"/>
    </row>
    <row r="24" spans="2:18" x14ac:dyDescent="0.25">
      <c r="B24" s="14" t="s">
        <v>9</v>
      </c>
      <c r="C24" s="9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20"/>
    </row>
    <row r="25" spans="2:18" x14ac:dyDescent="0.25">
      <c r="B25" s="14" t="s">
        <v>5</v>
      </c>
      <c r="C25" s="15">
        <v>1195681</v>
      </c>
      <c r="D25" s="16">
        <f>C25/C8</f>
        <v>0.40175751967490625</v>
      </c>
      <c r="E25" s="17">
        <v>1219495</v>
      </c>
      <c r="F25" s="16">
        <f>E25/E8</f>
        <v>0.41221144657910419</v>
      </c>
      <c r="G25" s="17">
        <v>1288298</v>
      </c>
      <c r="H25" s="16">
        <f>G25/G8</f>
        <v>0.43412775837347578</v>
      </c>
      <c r="I25" s="17">
        <v>1328375</v>
      </c>
      <c r="J25" s="16">
        <f>I25/I8</f>
        <v>0.44868059953557105</v>
      </c>
      <c r="K25" s="17">
        <v>1359693</v>
      </c>
      <c r="L25" s="16">
        <f>K25/K8</f>
        <v>0.46171046662302062</v>
      </c>
      <c r="M25" s="17">
        <v>1420414</v>
      </c>
      <c r="N25" s="16">
        <f>M25/M8</f>
        <v>0.48300849711163496</v>
      </c>
      <c r="O25" s="17">
        <v>1479743</v>
      </c>
      <c r="P25" s="16">
        <f>O25/O8</f>
        <v>0.50865954213377795</v>
      </c>
      <c r="Q25" s="17">
        <v>1643228</v>
      </c>
      <c r="R25" s="19">
        <f>Q25/Q8</f>
        <v>0.54551351660000025</v>
      </c>
    </row>
    <row r="26" spans="2:18" x14ac:dyDescent="0.25">
      <c r="B26" s="14" t="s">
        <v>6</v>
      </c>
      <c r="C26" s="15">
        <v>254251</v>
      </c>
      <c r="D26" s="16">
        <f>C26/C8</f>
        <v>8.5430186759565957E-2</v>
      </c>
      <c r="E26" s="17">
        <v>256457</v>
      </c>
      <c r="F26" s="16">
        <f>E26/E8</f>
        <v>8.6687121271786544E-2</v>
      </c>
      <c r="G26" s="17">
        <v>249245</v>
      </c>
      <c r="H26" s="16">
        <f>G26/G8</f>
        <v>8.3990018719113879E-2</v>
      </c>
      <c r="I26" s="17">
        <v>232198</v>
      </c>
      <c r="J26" s="16">
        <f>I26/I8</f>
        <v>7.8428710154105977E-2</v>
      </c>
      <c r="K26" s="17">
        <v>227484</v>
      </c>
      <c r="L26" s="16">
        <f>K26/K8</f>
        <v>7.7246660672130568E-2</v>
      </c>
      <c r="M26" s="17">
        <v>208823</v>
      </c>
      <c r="N26" s="16">
        <f>M26/M8</f>
        <v>7.1009778411324401E-2</v>
      </c>
      <c r="O26" s="17">
        <v>186615</v>
      </c>
      <c r="P26" s="16">
        <f>O26/O8</f>
        <v>6.4148639632216523E-2</v>
      </c>
      <c r="Q26" s="17">
        <v>158852</v>
      </c>
      <c r="R26" s="19">
        <f>Q26/Q8</f>
        <v>5.2735173170700131E-2</v>
      </c>
    </row>
    <row r="27" spans="2:18" x14ac:dyDescent="0.25">
      <c r="B27" s="25" t="s">
        <v>7</v>
      </c>
      <c r="C27" s="15">
        <v>1526194</v>
      </c>
      <c r="D27" s="16">
        <f>C27/C8</f>
        <v>0.51281229356552782</v>
      </c>
      <c r="E27" s="17">
        <v>1482469</v>
      </c>
      <c r="F27" s="16">
        <f>E27/E8</f>
        <v>0.50110143214910929</v>
      </c>
      <c r="G27" s="17">
        <v>1430012</v>
      </c>
      <c r="H27" s="16">
        <f>G27/G8</f>
        <v>0.48188222290741028</v>
      </c>
      <c r="I27" s="17">
        <f>I8-I25-I26</f>
        <v>1400052</v>
      </c>
      <c r="J27" s="16">
        <f>I27/I8</f>
        <v>0.47289069031032299</v>
      </c>
      <c r="K27" s="17">
        <f>K8-K25-K26</f>
        <v>1357727</v>
      </c>
      <c r="L27" s="16">
        <f>K27/K8</f>
        <v>0.46104287270484878</v>
      </c>
      <c r="M27" s="17">
        <v>1311527</v>
      </c>
      <c r="N27" s="16">
        <f>M27/M8</f>
        <v>0.44598172447704065</v>
      </c>
      <c r="O27" s="17">
        <v>1242745</v>
      </c>
      <c r="P27" s="16">
        <f>O27/O8</f>
        <v>0.42719181823400548</v>
      </c>
      <c r="Q27" s="17">
        <v>1210179</v>
      </c>
      <c r="R27" s="19">
        <f>Q27/Q8</f>
        <v>0.40175131022929966</v>
      </c>
    </row>
    <row r="28" spans="2:18" ht="9" customHeight="1" x14ac:dyDescent="0.25">
      <c r="B28" s="26"/>
      <c r="C28" s="27"/>
      <c r="D28" s="28"/>
      <c r="E28" s="27"/>
      <c r="F28" s="28"/>
      <c r="G28" s="29"/>
      <c r="H28" s="28"/>
      <c r="I28" s="29"/>
      <c r="J28" s="28"/>
      <c r="K28" s="29"/>
      <c r="L28" s="28"/>
      <c r="M28" s="30"/>
      <c r="N28" s="31"/>
      <c r="O28" s="27"/>
      <c r="P28" s="31"/>
      <c r="Q28" s="30"/>
      <c r="R28" s="32"/>
    </row>
    <row r="29" spans="2:18" ht="15" customHeight="1" x14ac:dyDescent="0.25">
      <c r="B29" s="81" t="s">
        <v>10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</row>
    <row r="30" spans="2:18" ht="15" customHeight="1" x14ac:dyDescent="0.25">
      <c r="B30" s="33" t="s">
        <v>3</v>
      </c>
      <c r="C30" s="5">
        <v>2623312</v>
      </c>
      <c r="D30" s="6"/>
      <c r="E30" s="5">
        <v>2630420</v>
      </c>
      <c r="F30" s="6"/>
      <c r="G30" s="5">
        <v>2659491</v>
      </c>
      <c r="H30" s="6"/>
      <c r="I30" s="5">
        <v>2664801</v>
      </c>
      <c r="J30" s="6"/>
      <c r="K30" s="7">
        <v>2661780</v>
      </c>
      <c r="L30" s="6"/>
      <c r="M30" s="34">
        <v>2675197</v>
      </c>
      <c r="N30" s="35"/>
      <c r="O30" s="36">
        <v>2662559</v>
      </c>
      <c r="P30" s="10"/>
      <c r="Q30" s="66">
        <v>2766109</v>
      </c>
      <c r="R30" s="60"/>
    </row>
    <row r="31" spans="2:18" ht="9" customHeight="1" x14ac:dyDescent="0.25">
      <c r="B31" s="37"/>
      <c r="C31" s="38"/>
      <c r="D31" s="12"/>
      <c r="E31" s="38"/>
      <c r="F31" s="12"/>
      <c r="G31" s="38"/>
      <c r="H31" s="12"/>
      <c r="I31" s="38"/>
      <c r="J31" s="12"/>
      <c r="K31" s="8"/>
      <c r="L31" s="12"/>
      <c r="M31" s="17"/>
      <c r="N31" s="10"/>
      <c r="O31" s="15"/>
      <c r="P31" s="10"/>
      <c r="Q31" s="8"/>
      <c r="R31" s="13"/>
    </row>
    <row r="32" spans="2:18" x14ac:dyDescent="0.25">
      <c r="B32" s="69" t="s">
        <v>4</v>
      </c>
      <c r="C32" s="9"/>
      <c r="D32" s="11"/>
      <c r="E32" s="9"/>
      <c r="F32" s="11"/>
      <c r="G32" s="9"/>
      <c r="H32" s="11"/>
      <c r="I32" s="9"/>
      <c r="J32" s="10"/>
      <c r="K32" s="11"/>
      <c r="L32" s="10"/>
      <c r="M32" s="11"/>
      <c r="N32" s="11"/>
      <c r="O32" s="9"/>
      <c r="P32" s="10"/>
      <c r="Q32" s="11"/>
      <c r="R32" s="13"/>
    </row>
    <row r="33" spans="2:18" x14ac:dyDescent="0.25">
      <c r="B33" s="25" t="s">
        <v>5</v>
      </c>
      <c r="C33" s="15">
        <v>69969708</v>
      </c>
      <c r="D33" s="16">
        <f>C33/C37</f>
        <v>0.71397696923338261</v>
      </c>
      <c r="E33" s="15">
        <v>72700981</v>
      </c>
      <c r="F33" s="16">
        <f>E33/E37</f>
        <v>0.71521386637539586</v>
      </c>
      <c r="G33" s="15">
        <v>75903100</v>
      </c>
      <c r="H33" s="16">
        <f>G33/G37</f>
        <v>0.72434332108536936</v>
      </c>
      <c r="I33" s="15">
        <v>78856022</v>
      </c>
      <c r="J33" s="16">
        <f>I33/I37</f>
        <v>0.73435784058549991</v>
      </c>
      <c r="K33" s="17">
        <v>83829534</v>
      </c>
      <c r="L33" s="16">
        <f>K33/K37</f>
        <v>0.74297153485008316</v>
      </c>
      <c r="M33" s="17">
        <v>89617656</v>
      </c>
      <c r="N33" s="16">
        <f>M33/M37</f>
        <v>0.80870603388538032</v>
      </c>
      <c r="O33" s="15">
        <v>91609823</v>
      </c>
      <c r="P33" s="16">
        <f>O33/O37</f>
        <v>0.80036126145810305</v>
      </c>
      <c r="Q33" s="64">
        <v>95683950</v>
      </c>
      <c r="R33" s="61">
        <f>Q33/Q37</f>
        <v>0.8178129574019688</v>
      </c>
    </row>
    <row r="34" spans="2:18" x14ac:dyDescent="0.25">
      <c r="B34" s="25" t="s">
        <v>6</v>
      </c>
      <c r="C34" s="15">
        <v>9373025</v>
      </c>
      <c r="D34" s="16">
        <f>C34/C37</f>
        <v>9.5643160066477995E-2</v>
      </c>
      <c r="E34" s="15">
        <v>9806587</v>
      </c>
      <c r="F34" s="16">
        <f>E34/E37</f>
        <v>9.6474723005686741E-2</v>
      </c>
      <c r="G34" s="15">
        <v>9652697</v>
      </c>
      <c r="H34" s="16">
        <f>G34/G37</f>
        <v>9.2115692276215091E-2</v>
      </c>
      <c r="I34" s="15">
        <v>9288622</v>
      </c>
      <c r="J34" s="16">
        <f>I34/I37</f>
        <v>8.650160407451149E-2</v>
      </c>
      <c r="K34" s="17">
        <v>9380666</v>
      </c>
      <c r="L34" s="16">
        <f>K34/K37</f>
        <v>8.3139765705198723E-2</v>
      </c>
      <c r="M34" s="17">
        <v>6682524</v>
      </c>
      <c r="N34" s="16">
        <f>M34/M37</f>
        <v>6.0302821135869336E-2</v>
      </c>
      <c r="O34" s="15">
        <v>6884540</v>
      </c>
      <c r="P34" s="16">
        <f>O34/O37</f>
        <v>6.0147688735942312E-2</v>
      </c>
      <c r="Q34" s="64">
        <v>5962424</v>
      </c>
      <c r="R34" s="61">
        <f>Q34/Q37</f>
        <v>5.096097730836234E-2</v>
      </c>
    </row>
    <row r="35" spans="2:18" x14ac:dyDescent="0.25">
      <c r="B35" s="25" t="s">
        <v>7</v>
      </c>
      <c r="C35" s="15">
        <v>18657218</v>
      </c>
      <c r="D35" s="16">
        <f>C35/C37</f>
        <v>0.19037987070013943</v>
      </c>
      <c r="E35" s="15">
        <v>19141721</v>
      </c>
      <c r="F35" s="16">
        <f>E35/E37</f>
        <v>0.18831141061891737</v>
      </c>
      <c r="G35" s="15">
        <v>19233048</v>
      </c>
      <c r="H35" s="16">
        <f>G35/G37</f>
        <v>0.18354098663841556</v>
      </c>
      <c r="I35" s="15">
        <v>19236278</v>
      </c>
      <c r="J35" s="16">
        <f>I35/I37</f>
        <v>0.1791405553399886</v>
      </c>
      <c r="K35" s="17">
        <v>19619875</v>
      </c>
      <c r="L35" s="16">
        <v>0.18</v>
      </c>
      <c r="M35" s="17">
        <v>14515929</v>
      </c>
      <c r="N35" s="16">
        <f>M35/M37</f>
        <v>0.13099114497875033</v>
      </c>
      <c r="O35" s="15">
        <v>15966228</v>
      </c>
      <c r="P35" s="16">
        <f>O35/O37</f>
        <v>0.13949104980595461</v>
      </c>
      <c r="Q35" s="64">
        <v>15353423</v>
      </c>
      <c r="R35" s="61">
        <f>Q35/Q37</f>
        <v>0.13122606528966885</v>
      </c>
    </row>
    <row r="36" spans="2:18" ht="9" customHeight="1" x14ac:dyDescent="0.25">
      <c r="B36" s="37"/>
      <c r="C36" s="9"/>
      <c r="D36" s="2"/>
      <c r="E36" s="9"/>
      <c r="F36" s="2"/>
      <c r="G36" s="9"/>
      <c r="H36" s="11"/>
      <c r="I36" s="9"/>
      <c r="J36" s="12"/>
      <c r="K36" s="11"/>
      <c r="L36" s="12"/>
      <c r="M36" s="11"/>
      <c r="N36" s="11"/>
      <c r="O36" s="9"/>
      <c r="P36" s="10"/>
      <c r="Q36" s="64"/>
      <c r="R36" s="62"/>
    </row>
    <row r="37" spans="2:18" x14ac:dyDescent="0.25">
      <c r="B37" s="25" t="s">
        <v>8</v>
      </c>
      <c r="C37" s="15">
        <f>SUM(C33:C35)</f>
        <v>97999951</v>
      </c>
      <c r="D37" s="2"/>
      <c r="E37" s="15">
        <f>SUM(E33:E35)</f>
        <v>101649289</v>
      </c>
      <c r="F37" s="2"/>
      <c r="G37" s="15">
        <f>SUM(G33:G35)</f>
        <v>104788845</v>
      </c>
      <c r="H37" s="11"/>
      <c r="I37" s="15">
        <v>107380922</v>
      </c>
      <c r="J37" s="12"/>
      <c r="K37" s="17">
        <v>112830075</v>
      </c>
      <c r="L37" s="12"/>
      <c r="M37" s="17">
        <f>SUM(M33:M35)</f>
        <v>110816109</v>
      </c>
      <c r="N37" s="11"/>
      <c r="O37" s="15">
        <f>SUM(O33:O35)</f>
        <v>114460591</v>
      </c>
      <c r="P37" s="10"/>
      <c r="Q37" s="64">
        <f>SUM(Q33:Q35)</f>
        <v>116999797</v>
      </c>
      <c r="R37" s="62"/>
    </row>
    <row r="38" spans="2:18" ht="9" customHeight="1" x14ac:dyDescent="0.25">
      <c r="B38" s="37"/>
      <c r="C38" s="21"/>
      <c r="D38" s="2"/>
      <c r="E38" s="21"/>
      <c r="F38" s="2"/>
      <c r="G38" s="9"/>
      <c r="H38" s="2"/>
      <c r="I38" s="9"/>
      <c r="J38" s="12"/>
      <c r="K38" s="11"/>
      <c r="L38" s="12"/>
      <c r="M38" s="11"/>
      <c r="N38" s="11"/>
      <c r="O38" s="9"/>
      <c r="P38" s="10"/>
      <c r="Q38" s="64"/>
      <c r="R38" s="62"/>
    </row>
    <row r="39" spans="2:18" x14ac:dyDescent="0.25">
      <c r="B39" s="39" t="s">
        <v>13</v>
      </c>
      <c r="C39" s="9"/>
      <c r="D39" s="11"/>
      <c r="E39" s="9"/>
      <c r="F39" s="11"/>
      <c r="G39" s="9"/>
      <c r="H39" s="11"/>
      <c r="I39" s="9"/>
      <c r="J39" s="10"/>
      <c r="K39" s="11"/>
      <c r="L39" s="10"/>
      <c r="M39" s="11"/>
      <c r="N39" s="11"/>
      <c r="O39" s="9"/>
      <c r="P39" s="10"/>
      <c r="Q39" s="64"/>
      <c r="R39" s="62"/>
    </row>
    <row r="40" spans="2:18" x14ac:dyDescent="0.25">
      <c r="B40" s="25" t="s">
        <v>5</v>
      </c>
      <c r="C40" s="15">
        <v>363211</v>
      </c>
      <c r="D40" s="16">
        <f>C40/C44</f>
        <v>0.69743118068143417</v>
      </c>
      <c r="E40" s="15">
        <v>380357</v>
      </c>
      <c r="F40" s="16">
        <f>E40/E44</f>
        <v>0.70437525000370371</v>
      </c>
      <c r="G40" s="15">
        <v>406495</v>
      </c>
      <c r="H40" s="16">
        <f>G40/G44</f>
        <v>0.71757543019749892</v>
      </c>
      <c r="I40" s="15">
        <v>423692.30628312298</v>
      </c>
      <c r="J40" s="16">
        <f>I40/I44</f>
        <v>0.7269612664203503</v>
      </c>
      <c r="K40" s="17">
        <v>454670.17165814003</v>
      </c>
      <c r="L40" s="16">
        <f>K40/K44</f>
        <v>0.73198147927743362</v>
      </c>
      <c r="M40" s="17">
        <v>477114</v>
      </c>
      <c r="N40" s="16">
        <f>M40/M44</f>
        <v>0.80028246407976089</v>
      </c>
      <c r="O40" s="15">
        <v>489565</v>
      </c>
      <c r="P40" s="16">
        <f>O40/O44</f>
        <v>0.79385528942277594</v>
      </c>
      <c r="Q40" s="64">
        <v>506544</v>
      </c>
      <c r="R40" s="62">
        <f>Q40/Q44</f>
        <v>0.81062085122998828</v>
      </c>
    </row>
    <row r="41" spans="2:18" x14ac:dyDescent="0.25">
      <c r="B41" s="25" t="s">
        <v>6</v>
      </c>
      <c r="C41" s="15">
        <v>53007</v>
      </c>
      <c r="D41" s="16">
        <f>C41/C44</f>
        <v>0.10178308089342222</v>
      </c>
      <c r="E41" s="15">
        <v>55387</v>
      </c>
      <c r="F41" s="16">
        <f>E41/E44</f>
        <v>0.10257003807463815</v>
      </c>
      <c r="G41" s="15">
        <v>55600</v>
      </c>
      <c r="H41" s="16">
        <f>G41/G44</f>
        <v>9.8149285769765782E-2</v>
      </c>
      <c r="I41" s="15">
        <v>52990.534417199604</v>
      </c>
      <c r="J41" s="16">
        <f>I41/I44</f>
        <v>9.0919909181633965E-2</v>
      </c>
      <c r="K41" s="17">
        <v>55827.983702838908</v>
      </c>
      <c r="L41" s="16">
        <f>K41/K44</f>
        <v>8.9878449573345495E-2</v>
      </c>
      <c r="M41" s="17">
        <v>39534</v>
      </c>
      <c r="N41" s="16">
        <f>M41/M44</f>
        <v>6.631196513816251E-2</v>
      </c>
      <c r="O41" s="15">
        <v>39692</v>
      </c>
      <c r="P41" s="16">
        <v>7.0000000000000007E-2</v>
      </c>
      <c r="Q41" s="64">
        <v>34125</v>
      </c>
      <c r="R41" s="62">
        <v>0.06</v>
      </c>
    </row>
    <row r="42" spans="2:18" x14ac:dyDescent="0.25">
      <c r="B42" s="25" t="s">
        <v>7</v>
      </c>
      <c r="C42" s="15">
        <v>104566</v>
      </c>
      <c r="D42" s="16">
        <f>C42/C44</f>
        <v>0.20078573842514363</v>
      </c>
      <c r="E42" s="15">
        <v>104248</v>
      </c>
      <c r="F42" s="16">
        <f>E42/E44</f>
        <v>0.1930547119216581</v>
      </c>
      <c r="G42" s="15">
        <v>104389</v>
      </c>
      <c r="H42" s="16">
        <f>G42/G44</f>
        <v>0.18427528403273527</v>
      </c>
      <c r="I42" s="15">
        <v>106143.68095115101</v>
      </c>
      <c r="J42" s="16">
        <f>I42/I44</f>
        <v>0.18211882439801569</v>
      </c>
      <c r="K42" s="17">
        <v>110651.67496937601</v>
      </c>
      <c r="L42" s="16">
        <f>K42/K44</f>
        <v>0.17814007114922106</v>
      </c>
      <c r="M42" s="17">
        <v>79534</v>
      </c>
      <c r="N42" s="16">
        <f>M42/M44</f>
        <v>0.13340557078207663</v>
      </c>
      <c r="O42" s="15">
        <v>87436</v>
      </c>
      <c r="P42" s="16">
        <f>O42/O44</f>
        <v>0.14178205363122331</v>
      </c>
      <c r="Q42" s="64">
        <v>84215</v>
      </c>
      <c r="R42" s="62">
        <f>Q42/Q44</f>
        <v>0.13476901312883671</v>
      </c>
    </row>
    <row r="43" spans="2:18" ht="9" customHeight="1" x14ac:dyDescent="0.25">
      <c r="B43" s="37"/>
      <c r="C43" s="9"/>
      <c r="D43" s="11"/>
      <c r="E43" s="9"/>
      <c r="F43" s="11"/>
      <c r="G43" s="9"/>
      <c r="H43" s="11"/>
      <c r="I43" s="9"/>
      <c r="J43" s="12"/>
      <c r="K43" s="11"/>
      <c r="L43" s="12"/>
      <c r="M43" s="11"/>
      <c r="N43" s="11"/>
      <c r="O43" s="9"/>
      <c r="P43" s="10"/>
      <c r="Q43" s="64"/>
      <c r="R43" s="62"/>
    </row>
    <row r="44" spans="2:18" x14ac:dyDescent="0.25">
      <c r="B44" s="69" t="s">
        <v>4</v>
      </c>
      <c r="C44" s="15">
        <f>SUM(C40:C42)</f>
        <v>520784</v>
      </c>
      <c r="D44" s="16">
        <f>C44/C30</f>
        <v>0.19852156358069495</v>
      </c>
      <c r="E44" s="15">
        <f>SUM(E40:E42)</f>
        <v>539992</v>
      </c>
      <c r="F44" s="16">
        <f>E44/E30</f>
        <v>0.20528736855711255</v>
      </c>
      <c r="G44" s="15">
        <f>SUM(G40:G42)</f>
        <v>566484</v>
      </c>
      <c r="H44" s="16">
        <f>G44/G30</f>
        <v>0.21300466893852996</v>
      </c>
      <c r="I44" s="15">
        <f>SUM(I40:I42)</f>
        <v>582826.52165147359</v>
      </c>
      <c r="J44" s="24">
        <f>I44/I30</f>
        <v>0.21871296267581466</v>
      </c>
      <c r="K44" s="17">
        <f>SUM(K40:K42)</f>
        <v>621149.83033035486</v>
      </c>
      <c r="L44" s="24">
        <f>K44/K30</f>
        <v>0.23335881640494513</v>
      </c>
      <c r="M44" s="17">
        <f>SUM(M40:M42)</f>
        <v>596182</v>
      </c>
      <c r="N44" s="16">
        <f>M44/M30</f>
        <v>0.22285536354892743</v>
      </c>
      <c r="O44" s="15">
        <f>SUM(O40:O42)</f>
        <v>616693</v>
      </c>
      <c r="P44" s="16">
        <f>O44/O30</f>
        <v>0.23161665149955363</v>
      </c>
      <c r="Q44" s="64">
        <f>SUM(Q40:Q42)</f>
        <v>624884</v>
      </c>
      <c r="R44" s="62">
        <f>Q44/Q30</f>
        <v>0.22590722202198105</v>
      </c>
    </row>
    <row r="45" spans="2:18" ht="9" customHeight="1" x14ac:dyDescent="0.25">
      <c r="B45" s="37"/>
      <c r="C45" s="9"/>
      <c r="D45" s="2"/>
      <c r="E45" s="21"/>
      <c r="F45" s="2"/>
      <c r="G45" s="9"/>
      <c r="H45" s="2"/>
      <c r="I45" s="9"/>
      <c r="J45" s="12"/>
      <c r="K45" s="11"/>
      <c r="L45" s="12"/>
      <c r="M45" s="11"/>
      <c r="N45" s="11"/>
      <c r="O45" s="9"/>
      <c r="P45" s="10"/>
      <c r="Q45" s="64"/>
      <c r="R45" s="62"/>
    </row>
    <row r="46" spans="2:18" ht="9" customHeight="1" x14ac:dyDescent="0.25">
      <c r="B46" s="37"/>
      <c r="C46" s="40"/>
      <c r="D46" s="2"/>
      <c r="E46" s="21"/>
      <c r="F46" s="2"/>
      <c r="G46" s="21"/>
      <c r="H46" s="2"/>
      <c r="I46" s="21"/>
      <c r="J46" s="12"/>
      <c r="K46" s="2"/>
      <c r="L46" s="12"/>
      <c r="M46" s="11"/>
      <c r="N46" s="11"/>
      <c r="O46" s="9"/>
      <c r="P46" s="10"/>
      <c r="Q46" s="64"/>
      <c r="R46" s="62"/>
    </row>
    <row r="47" spans="2:18" x14ac:dyDescent="0.25">
      <c r="B47" s="39" t="s">
        <v>9</v>
      </c>
      <c r="C47" s="9"/>
      <c r="D47" s="11"/>
      <c r="E47" s="9"/>
      <c r="F47" s="11"/>
      <c r="G47" s="9"/>
      <c r="H47" s="2"/>
      <c r="I47" s="9"/>
      <c r="J47" s="10"/>
      <c r="K47" s="11"/>
      <c r="L47" s="10"/>
      <c r="M47" s="11"/>
      <c r="N47" s="11"/>
      <c r="O47" s="9"/>
      <c r="P47" s="10"/>
      <c r="Q47" s="64"/>
      <c r="R47" s="62"/>
    </row>
    <row r="48" spans="2:18" x14ac:dyDescent="0.25">
      <c r="B48" s="25" t="s">
        <v>5</v>
      </c>
      <c r="C48" s="15">
        <v>1158580</v>
      </c>
      <c r="D48" s="16">
        <f>C48/C30</f>
        <v>0.44164781009654969</v>
      </c>
      <c r="E48" s="15">
        <v>1184053</v>
      </c>
      <c r="F48" s="16">
        <f>E48/E30</f>
        <v>0.45013838094296726</v>
      </c>
      <c r="G48" s="15">
        <v>1252667</v>
      </c>
      <c r="H48" s="16">
        <f>G48/G30</f>
        <v>0.47101757441555547</v>
      </c>
      <c r="I48" s="15">
        <v>1288903</v>
      </c>
      <c r="J48" s="16">
        <f>I48/I30</f>
        <v>0.48367701753339182</v>
      </c>
      <c r="K48" s="17">
        <v>1321589</v>
      </c>
      <c r="L48" s="16">
        <f>K48/K30</f>
        <v>0.49650572173507951</v>
      </c>
      <c r="M48" s="17">
        <v>1385003</v>
      </c>
      <c r="N48" s="16">
        <f>M48/M30</f>
        <v>0.51772000342404689</v>
      </c>
      <c r="O48" s="15">
        <v>1443838</v>
      </c>
      <c r="P48" s="16">
        <f>O48/O30</f>
        <v>0.54227455616945952</v>
      </c>
      <c r="Q48" s="64">
        <v>1583069</v>
      </c>
      <c r="R48" s="62">
        <f>Q48/Q30</f>
        <v>0.57230897263990677</v>
      </c>
    </row>
    <row r="49" spans="1:18" x14ac:dyDescent="0.25">
      <c r="B49" s="25" t="s">
        <v>6</v>
      </c>
      <c r="C49" s="15">
        <v>239496</v>
      </c>
      <c r="D49" s="16">
        <f>C49/C30</f>
        <v>9.1295278640131247E-2</v>
      </c>
      <c r="E49" s="15">
        <v>242989</v>
      </c>
      <c r="F49" s="16">
        <f>E49/E30</f>
        <v>9.2376502611750219E-2</v>
      </c>
      <c r="G49" s="15">
        <v>237735</v>
      </c>
      <c r="H49" s="16">
        <f>G49/G30</f>
        <v>8.9391165452336552E-2</v>
      </c>
      <c r="I49" s="15">
        <v>221185</v>
      </c>
      <c r="J49" s="16">
        <v>0.09</v>
      </c>
      <c r="K49" s="17">
        <v>217293</v>
      </c>
      <c r="L49" s="16">
        <f>K49/K30</f>
        <v>8.1634470166580264E-2</v>
      </c>
      <c r="M49" s="17">
        <v>198347</v>
      </c>
      <c r="N49" s="16">
        <f>M49/M30</f>
        <v>7.4142950967723123E-2</v>
      </c>
      <c r="O49" s="15">
        <v>177236</v>
      </c>
      <c r="P49" s="16">
        <f>O49/O30</f>
        <v>6.6566036658718172E-2</v>
      </c>
      <c r="Q49" s="64">
        <v>152621</v>
      </c>
      <c r="R49" s="62">
        <f>Q49/Q30</f>
        <v>5.5175338354345398E-2</v>
      </c>
    </row>
    <row r="50" spans="1:18" x14ac:dyDescent="0.25">
      <c r="B50" s="25" t="s">
        <v>7</v>
      </c>
      <c r="C50" s="15">
        <v>1225236</v>
      </c>
      <c r="D50" s="16">
        <f>C50/C30</f>
        <v>0.46705691126331905</v>
      </c>
      <c r="E50" s="15">
        <v>1203378</v>
      </c>
      <c r="F50" s="16">
        <f>E50/E30</f>
        <v>0.4574851164452825</v>
      </c>
      <c r="G50" s="15">
        <v>1169089</v>
      </c>
      <c r="H50" s="16">
        <f>G50/G30</f>
        <v>0.43959126013210797</v>
      </c>
      <c r="I50" s="15">
        <f>(I30-I48-I49)</f>
        <v>1154713</v>
      </c>
      <c r="J50" s="16">
        <f>I50/I30</f>
        <v>0.43332053688061511</v>
      </c>
      <c r="K50" s="17">
        <f>(K30-K48-K49)</f>
        <v>1122898</v>
      </c>
      <c r="L50" s="16">
        <f>K50/K30</f>
        <v>0.42185980809834023</v>
      </c>
      <c r="M50" s="17">
        <v>1091847</v>
      </c>
      <c r="N50" s="16">
        <f>M50/M30</f>
        <v>0.40813704560823</v>
      </c>
      <c r="O50" s="15">
        <v>1041485</v>
      </c>
      <c r="P50" s="16">
        <f>O50/O30</f>
        <v>0.39115940717182229</v>
      </c>
      <c r="Q50" s="64">
        <v>1030419</v>
      </c>
      <c r="R50" s="62">
        <f>Q50/Q30</f>
        <v>0.37251568900574777</v>
      </c>
    </row>
    <row r="51" spans="1:18" ht="9" customHeight="1" thickBot="1" x14ac:dyDescent="0.3">
      <c r="B51" s="41"/>
      <c r="C51" s="42"/>
      <c r="D51" s="43"/>
      <c r="E51" s="42"/>
      <c r="F51" s="43"/>
      <c r="G51" s="42"/>
      <c r="H51" s="43"/>
      <c r="I51" s="42"/>
      <c r="J51" s="44"/>
      <c r="K51" s="43"/>
      <c r="L51" s="44"/>
      <c r="M51" s="45"/>
      <c r="N51" s="46"/>
      <c r="O51" s="47"/>
      <c r="P51" s="48"/>
      <c r="Q51" s="65"/>
      <c r="R51" s="63"/>
    </row>
    <row r="52" spans="1:18" ht="15" customHeight="1" x14ac:dyDescent="0.25">
      <c r="B52" s="52" t="s">
        <v>12</v>
      </c>
      <c r="C52" s="52"/>
      <c r="D52" s="49"/>
      <c r="E52" s="49"/>
      <c r="F52" s="2"/>
      <c r="G52" s="49"/>
      <c r="H52" s="49"/>
      <c r="I52" s="49"/>
      <c r="J52" s="49"/>
      <c r="K52" s="49"/>
      <c r="L52" s="2"/>
      <c r="M52" s="2"/>
      <c r="N52" s="2"/>
      <c r="O52" s="82"/>
      <c r="P52" s="82"/>
      <c r="Q52" s="70">
        <v>42262</v>
      </c>
      <c r="R52" s="70"/>
    </row>
    <row r="53" spans="1:18" x14ac:dyDescent="0.25">
      <c r="B53" s="50" t="s">
        <v>11</v>
      </c>
      <c r="C53" s="50"/>
      <c r="D53" s="50"/>
      <c r="I53" s="49"/>
      <c r="J53" s="49"/>
      <c r="K53" s="49"/>
      <c r="L53" s="49"/>
      <c r="M53" s="49"/>
      <c r="N53" s="49"/>
      <c r="O53" s="49"/>
      <c r="P53" s="49"/>
    </row>
    <row r="54" spans="1:18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</sheetData>
  <mergeCells count="14">
    <mergeCell ref="Q52:R52"/>
    <mergeCell ref="B6:R6"/>
    <mergeCell ref="B3:R3"/>
    <mergeCell ref="B4:R4"/>
    <mergeCell ref="C7:D7"/>
    <mergeCell ref="E7:F7"/>
    <mergeCell ref="G7:H7"/>
    <mergeCell ref="Q7:R7"/>
    <mergeCell ref="B29:R29"/>
    <mergeCell ref="O52:P52"/>
    <mergeCell ref="K7:L7"/>
    <mergeCell ref="I7:J7"/>
    <mergeCell ref="M7:N7"/>
    <mergeCell ref="O7:P7"/>
  </mergeCells>
  <phoneticPr fontId="0" type="noConversion"/>
  <printOptions horizontalCentered="1" verticalCentered="1"/>
  <pageMargins left="0.05" right="0.05" top="0.4" bottom="0.57999999999999996" header="0.3" footer="0.3"/>
  <pageSetup scale="91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Johnson;EMaryzak</dc:creator>
  <cp:lastModifiedBy>CNARY</cp:lastModifiedBy>
  <cp:lastPrinted>2015-09-23T14:36:38Z</cp:lastPrinted>
  <dcterms:created xsi:type="dcterms:W3CDTF">2011-05-20T12:57:44Z</dcterms:created>
  <dcterms:modified xsi:type="dcterms:W3CDTF">2015-09-23T14:37:23Z</dcterms:modified>
</cp:coreProperties>
</file>